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430"/>
  <workbookPr showObjects="placeholders" codeName="ThisWorkbook"/>
  <mc:AlternateContent xmlns:mc="http://schemas.openxmlformats.org/markup-compatibility/2006">
    <mc:Choice Requires="x15">
      <x15ac:absPath xmlns:x15ac="http://schemas.microsoft.com/office/spreadsheetml/2010/11/ac" url="S:\Marietta\My Documents\JP Stuff\New HL Website 2020\"/>
    </mc:Choice>
  </mc:AlternateContent>
  <xr:revisionPtr revIDLastSave="0" documentId="13_ncr:11_{C2DB4C85-6D3D-423D-8CF6-EFB00929239B}" xr6:coauthVersionLast="45" xr6:coauthVersionMax="45" xr10:uidLastSave="{00000000-0000-0000-0000-000000000000}"/>
  <bookViews>
    <workbookView xWindow="-28920" yWindow="-120" windowWidth="29040" windowHeight="15840" tabRatio="917" xr2:uid="{00000000-000D-0000-FFFF-FFFF00000000}"/>
  </bookViews>
  <sheets>
    <sheet name="PC Unif." sheetId="27" r:id="rId1"/>
  </sheets>
  <externalReferences>
    <externalReference r:id="rId2"/>
  </externalReferences>
  <definedNames>
    <definedName name="BWUnit" localSheetId="0">'[1]Weekly Input'!$AI$8</definedName>
    <definedName name="BWUnit">#REF!</definedName>
    <definedName name="CBirds" localSheetId="0">'[1]Weekly Input'!$AI$6</definedName>
    <definedName name="CBirds">#REF!</definedName>
    <definedName name="CDate" localSheetId="0">'[1]Weekly Input'!$AI$5</definedName>
    <definedName name="CDate">#REF!</definedName>
    <definedName name="CFlock" localSheetId="0">'[1]Weekly Input'!$AI$4</definedName>
    <definedName name="CFlock">#REF!</definedName>
    <definedName name="ChartHeading" localSheetId="0">'[1]Weekly Input'!$AI$1</definedName>
    <definedName name="ChartHeading">#REF!</definedName>
    <definedName name="Cname" localSheetId="0">'[1]Weekly Input'!$AI$3</definedName>
    <definedName name="Cname">#REF!</definedName>
    <definedName name="CVariety" localSheetId="0">'[1]Weekly Input'!$AI$7</definedName>
    <definedName name="CVariety">#REF!</definedName>
    <definedName name="ERRORMSG" localSheetId="0">'[1]Weekly Input'!$E$3</definedName>
    <definedName name="ERRORMSG">#REF!</definedName>
    <definedName name="EWUnit">#REF!</definedName>
    <definedName name="FeedDivisor" localSheetId="0">'[1]Weekly Input'!$AN$7</definedName>
    <definedName name="FeedDivisor">#REF!</definedName>
    <definedName name="FeedFmt">'[1]Weekly Input'!$AL$7</definedName>
    <definedName name="FeedUnit" localSheetId="0">'[1]Weekly Input'!$AL$8</definedName>
    <definedName name="FeedUnit">#REF!</definedName>
    <definedName name="LargeWt" localSheetId="0">'[1]Weekly Input'!$AN$8</definedName>
    <definedName name="LargeWt">#REF!</definedName>
    <definedName name="LongDateFmt">#REF!</definedName>
    <definedName name="MassUnit">#REF!</definedName>
    <definedName name="WaterUnit">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F39" i="27" l="1"/>
  <c r="AF142" i="27" s="1"/>
  <c r="AF38" i="27"/>
  <c r="R32" i="27" s="1"/>
  <c r="AE39" i="27"/>
  <c r="AE142" i="27" s="1"/>
  <c r="AE38" i="27"/>
  <c r="R31" i="27" s="1"/>
  <c r="AD39" i="27"/>
  <c r="AD142" i="27" s="1"/>
  <c r="AD38" i="27"/>
  <c r="R30" i="27" s="1"/>
  <c r="AC39" i="27"/>
  <c r="AC142" i="27" s="1"/>
  <c r="AC38" i="27"/>
  <c r="R29" i="27" s="1"/>
  <c r="AB39" i="27"/>
  <c r="AB142" i="27" s="1"/>
  <c r="AB38" i="27"/>
  <c r="R28" i="27" s="1"/>
  <c r="AA39" i="27"/>
  <c r="AA142" i="27" s="1"/>
  <c r="AA38" i="27"/>
  <c r="R27" i="27" s="1"/>
  <c r="Z39" i="27"/>
  <c r="Z142" i="27" s="1"/>
  <c r="Z38" i="27"/>
  <c r="R26" i="27" s="1"/>
  <c r="Y39" i="27"/>
  <c r="Y142" i="27" s="1"/>
  <c r="Y38" i="27"/>
  <c r="R25" i="27" s="1"/>
  <c r="X39" i="27"/>
  <c r="X142" i="27" s="1"/>
  <c r="X38" i="27"/>
  <c r="R24" i="27" s="1"/>
  <c r="W39" i="27"/>
  <c r="W142" i="27" s="1"/>
  <c r="W38" i="27"/>
  <c r="R23" i="27" s="1"/>
  <c r="C104" i="27"/>
  <c r="C103" i="27"/>
  <c r="C102" i="27"/>
  <c r="C101" i="27"/>
  <c r="C100" i="27"/>
  <c r="C99" i="27"/>
  <c r="C98" i="27"/>
  <c r="C97" i="27"/>
  <c r="C96" i="27"/>
  <c r="C95" i="27"/>
  <c r="C94" i="27"/>
  <c r="C93" i="27"/>
  <c r="C92" i="27"/>
  <c r="C91" i="27"/>
  <c r="C90" i="27"/>
  <c r="C89" i="27"/>
  <c r="C88" i="27"/>
  <c r="C87" i="27"/>
  <c r="C86" i="27"/>
  <c r="C85" i="27"/>
  <c r="C84" i="27"/>
  <c r="C83" i="27"/>
  <c r="C82" i="27"/>
  <c r="C81" i="27"/>
  <c r="C80" i="27"/>
  <c r="C79" i="27"/>
  <c r="C78" i="27"/>
  <c r="C77" i="27"/>
  <c r="C76" i="27"/>
  <c r="C75" i="27"/>
  <c r="C74" i="27"/>
  <c r="C73" i="27"/>
  <c r="C72" i="27"/>
  <c r="C71" i="27"/>
  <c r="C70" i="27"/>
  <c r="C69" i="27"/>
  <c r="C68" i="27"/>
  <c r="C67" i="27"/>
  <c r="C66" i="27"/>
  <c r="C65" i="27"/>
  <c r="C64" i="27"/>
  <c r="C63" i="27"/>
  <c r="C62" i="27"/>
  <c r="C61" i="27"/>
  <c r="C60" i="27"/>
  <c r="C59" i="27"/>
  <c r="C58" i="27"/>
  <c r="C57" i="27"/>
  <c r="C56" i="27"/>
  <c r="C55" i="27"/>
  <c r="C54" i="27"/>
  <c r="C53" i="27"/>
  <c r="C52" i="27"/>
  <c r="C51" i="27"/>
  <c r="C50" i="27"/>
  <c r="C49" i="27"/>
  <c r="C48" i="27"/>
  <c r="C47" i="27"/>
  <c r="C46" i="27"/>
  <c r="C45" i="27"/>
  <c r="C44" i="27"/>
  <c r="C43" i="27"/>
  <c r="C42" i="27"/>
  <c r="C41" i="27"/>
  <c r="C40" i="27"/>
  <c r="V39" i="27"/>
  <c r="S22" i="27" s="1"/>
  <c r="T22" i="27" s="1"/>
  <c r="U39" i="27"/>
  <c r="S21" i="27" s="1"/>
  <c r="T21" i="27" s="1"/>
  <c r="T39" i="27"/>
  <c r="S20" i="27" s="1"/>
  <c r="T20" i="27" s="1"/>
  <c r="S39" i="27"/>
  <c r="S19" i="27" s="1"/>
  <c r="T19" i="27" s="1"/>
  <c r="R39" i="27"/>
  <c r="S18" i="27" s="1"/>
  <c r="T18" i="27" s="1"/>
  <c r="Q39" i="27"/>
  <c r="S17" i="27" s="1"/>
  <c r="T17" i="27" s="1"/>
  <c r="P39" i="27"/>
  <c r="S16" i="27" s="1"/>
  <c r="T16" i="27" s="1"/>
  <c r="O39" i="27"/>
  <c r="S15" i="27" s="1"/>
  <c r="T15" i="27" s="1"/>
  <c r="N39" i="27"/>
  <c r="S14" i="27" s="1"/>
  <c r="T14" i="27" s="1"/>
  <c r="M39" i="27"/>
  <c r="S13" i="27" s="1"/>
  <c r="T13" i="27" s="1"/>
  <c r="L39" i="27"/>
  <c r="S12" i="27" s="1"/>
  <c r="T12" i="27" s="1"/>
  <c r="K39" i="27"/>
  <c r="S11" i="27" s="1"/>
  <c r="T11" i="27" s="1"/>
  <c r="J39" i="27"/>
  <c r="S10" i="27" s="1"/>
  <c r="T10" i="27" s="1"/>
  <c r="I39" i="27"/>
  <c r="S9" i="27" s="1"/>
  <c r="T9" i="27" s="1"/>
  <c r="H39" i="27"/>
  <c r="S8" i="27" s="1"/>
  <c r="T8" i="27" s="1"/>
  <c r="G39" i="27"/>
  <c r="S7" i="27" s="1"/>
  <c r="T7" i="27" s="1"/>
  <c r="F39" i="27"/>
  <c r="S6" i="27" s="1"/>
  <c r="T6" i="27" s="1"/>
  <c r="E39" i="27"/>
  <c r="S5" i="27" s="1"/>
  <c r="T5" i="27" s="1"/>
  <c r="C39" i="27"/>
  <c r="V38" i="27"/>
  <c r="R22" i="27" s="1"/>
  <c r="U38" i="27"/>
  <c r="U40" i="27" s="1"/>
  <c r="U21" i="27" s="1"/>
  <c r="T38" i="27"/>
  <c r="R20" i="27" s="1"/>
  <c r="S38" i="27"/>
  <c r="R19" i="27" s="1"/>
  <c r="R38" i="27"/>
  <c r="R18" i="27" s="1"/>
  <c r="Q38" i="27"/>
  <c r="R17" i="27" s="1"/>
  <c r="P38" i="27"/>
  <c r="R16" i="27" s="1"/>
  <c r="O38" i="27"/>
  <c r="R15" i="27" s="1"/>
  <c r="N38" i="27"/>
  <c r="R14" i="27" s="1"/>
  <c r="M38" i="27"/>
  <c r="R13" i="27" s="1"/>
  <c r="L38" i="27"/>
  <c r="R12" i="27" s="1"/>
  <c r="K38" i="27"/>
  <c r="R11" i="27" s="1"/>
  <c r="J38" i="27"/>
  <c r="R10" i="27" s="1"/>
  <c r="I38" i="27"/>
  <c r="R9" i="27" s="1"/>
  <c r="H38" i="27"/>
  <c r="R8" i="27" s="1"/>
  <c r="G38" i="27"/>
  <c r="R7" i="27" s="1"/>
  <c r="F38" i="27"/>
  <c r="R6" i="27" s="1"/>
  <c r="E38" i="27"/>
  <c r="R5" i="27" s="1"/>
  <c r="C38" i="27"/>
  <c r="C37" i="27"/>
  <c r="C36" i="27"/>
  <c r="C35" i="27"/>
  <c r="C34" i="27"/>
  <c r="C33" i="27"/>
  <c r="C32" i="27"/>
  <c r="C31" i="27"/>
  <c r="C30" i="27"/>
  <c r="C29" i="27"/>
  <c r="C28" i="27"/>
  <c r="C27" i="27"/>
  <c r="C26" i="27"/>
  <c r="C25" i="27"/>
  <c r="C24" i="27"/>
  <c r="C23" i="27"/>
  <c r="C22" i="27"/>
  <c r="C21" i="27"/>
  <c r="C20" i="27"/>
  <c r="G19" i="27"/>
  <c r="C19" i="27"/>
  <c r="C18" i="27"/>
  <c r="C17" i="27"/>
  <c r="G16" i="27"/>
  <c r="H16" i="27" s="1"/>
  <c r="C16" i="27"/>
  <c r="G15" i="27"/>
  <c r="H15" i="27" s="1"/>
  <c r="C15" i="27"/>
  <c r="C14" i="27"/>
  <c r="C13" i="27"/>
  <c r="C12" i="27"/>
  <c r="C11" i="27"/>
  <c r="C10" i="27"/>
  <c r="C9" i="27"/>
  <c r="C8" i="27"/>
  <c r="J7" i="27"/>
  <c r="C7" i="27"/>
  <c r="C6" i="27"/>
  <c r="A6" i="27"/>
  <c r="A7" i="27" s="1"/>
  <c r="A8" i="27" s="1"/>
  <c r="A9" i="27" s="1"/>
  <c r="A10" i="27" s="1"/>
  <c r="A11" i="27" s="1"/>
  <c r="A12" i="27" s="1"/>
  <c r="A13" i="27" s="1"/>
  <c r="A14" i="27" s="1"/>
  <c r="A15" i="27" s="1"/>
  <c r="A16" i="27" s="1"/>
  <c r="A17" i="27" s="1"/>
  <c r="A18" i="27" s="1"/>
  <c r="A19" i="27" s="1"/>
  <c r="A20" i="27" s="1"/>
  <c r="A21" i="27" s="1"/>
  <c r="A22" i="27" s="1"/>
  <c r="A23" i="27" s="1"/>
  <c r="A24" i="27" s="1"/>
  <c r="A25" i="27" s="1"/>
  <c r="A26" i="27" s="1"/>
  <c r="A27" i="27" s="1"/>
  <c r="A28" i="27" s="1"/>
  <c r="A29" i="27" s="1"/>
  <c r="A30" i="27" s="1"/>
  <c r="A31" i="27" s="1"/>
  <c r="A32" i="27" s="1"/>
  <c r="A33" i="27" s="1"/>
  <c r="A34" i="27" s="1"/>
  <c r="A35" i="27" s="1"/>
  <c r="A36" i="27" s="1"/>
  <c r="A37" i="27" s="1"/>
  <c r="A38" i="27" s="1"/>
  <c r="A39" i="27" s="1"/>
  <c r="A40" i="27" s="1"/>
  <c r="A41" i="27" s="1"/>
  <c r="A42" i="27" s="1"/>
  <c r="A43" i="27" s="1"/>
  <c r="A44" i="27" s="1"/>
  <c r="A45" i="27" s="1"/>
  <c r="A46" i="27" s="1"/>
  <c r="A47" i="27" s="1"/>
  <c r="A48" i="27" s="1"/>
  <c r="A49" i="27" s="1"/>
  <c r="A50" i="27" s="1"/>
  <c r="A51" i="27" s="1"/>
  <c r="A52" i="27" s="1"/>
  <c r="A53" i="27" s="1"/>
  <c r="A54" i="27" s="1"/>
  <c r="A55" i="27" s="1"/>
  <c r="A56" i="27" s="1"/>
  <c r="A57" i="27" s="1"/>
  <c r="A58" i="27" s="1"/>
  <c r="A59" i="27" s="1"/>
  <c r="A60" i="27" s="1"/>
  <c r="A61" i="27" s="1"/>
  <c r="A62" i="27" s="1"/>
  <c r="A63" i="27" s="1"/>
  <c r="A64" i="27" s="1"/>
  <c r="A65" i="27" s="1"/>
  <c r="A66" i="27" s="1"/>
  <c r="A67" i="27" s="1"/>
  <c r="A68" i="27" s="1"/>
  <c r="A69" i="27" s="1"/>
  <c r="A70" i="27" s="1"/>
  <c r="A71" i="27" s="1"/>
  <c r="A72" i="27" s="1"/>
  <c r="A73" i="27" s="1"/>
  <c r="A74" i="27" s="1"/>
  <c r="A75" i="27" s="1"/>
  <c r="A76" i="27" s="1"/>
  <c r="A77" i="27" s="1"/>
  <c r="A78" i="27" s="1"/>
  <c r="A79" i="27" s="1"/>
  <c r="A80" i="27" s="1"/>
  <c r="A81" i="27" s="1"/>
  <c r="A82" i="27" s="1"/>
  <c r="A83" i="27" s="1"/>
  <c r="A84" i="27" s="1"/>
  <c r="A85" i="27" s="1"/>
  <c r="A86" i="27" s="1"/>
  <c r="A87" i="27" s="1"/>
  <c r="A88" i="27" s="1"/>
  <c r="A89" i="27" s="1"/>
  <c r="A90" i="27" s="1"/>
  <c r="A91" i="27" s="1"/>
  <c r="A92" i="27" s="1"/>
  <c r="A93" i="27" s="1"/>
  <c r="A94" i="27" s="1"/>
  <c r="A95" i="27" s="1"/>
  <c r="A96" i="27" s="1"/>
  <c r="A97" i="27" s="1"/>
  <c r="A98" i="27" s="1"/>
  <c r="A99" i="27" s="1"/>
  <c r="A100" i="27" s="1"/>
  <c r="A101" i="27" s="1"/>
  <c r="A102" i="27" s="1"/>
  <c r="A103" i="27" s="1"/>
  <c r="A104" i="27" s="1"/>
  <c r="J5" i="27"/>
  <c r="C5" i="27"/>
  <c r="R21" i="27" l="1"/>
  <c r="S23" i="27"/>
  <c r="T23" i="27" s="1"/>
  <c r="S24" i="27"/>
  <c r="T24" i="27" s="1"/>
  <c r="S25" i="27"/>
  <c r="T25" i="27" s="1"/>
  <c r="S26" i="27"/>
  <c r="T26" i="27" s="1"/>
  <c r="S27" i="27"/>
  <c r="T27" i="27" s="1"/>
  <c r="S28" i="27"/>
  <c r="T28" i="27" s="1"/>
  <c r="S29" i="27"/>
  <c r="T29" i="27" s="1"/>
  <c r="S30" i="27"/>
  <c r="T30" i="27" s="1"/>
  <c r="S31" i="27"/>
  <c r="T31" i="27" s="1"/>
  <c r="S32" i="27"/>
  <c r="T32" i="27" s="1"/>
  <c r="AF41" i="27"/>
  <c r="V32" i="27" s="1"/>
  <c r="AF143" i="27"/>
  <c r="AF144" i="27" s="1"/>
  <c r="AF40" i="27" s="1"/>
  <c r="U32" i="27" s="1"/>
  <c r="AE41" i="27"/>
  <c r="V31" i="27" s="1"/>
  <c r="AE143" i="27"/>
  <c r="AE144" i="27" s="1"/>
  <c r="AE40" i="27" s="1"/>
  <c r="U31" i="27" s="1"/>
  <c r="AD41" i="27"/>
  <c r="V30" i="27" s="1"/>
  <c r="AD143" i="27"/>
  <c r="AD144" i="27" s="1"/>
  <c r="AD40" i="27" s="1"/>
  <c r="U30" i="27" s="1"/>
  <c r="AC41" i="27"/>
  <c r="V29" i="27" s="1"/>
  <c r="AC143" i="27"/>
  <c r="AC144" i="27" s="1"/>
  <c r="AC40" i="27" s="1"/>
  <c r="U29" i="27" s="1"/>
  <c r="AB41" i="27"/>
  <c r="V28" i="27" s="1"/>
  <c r="AB143" i="27"/>
  <c r="AB144" i="27" s="1"/>
  <c r="AB40" i="27" s="1"/>
  <c r="U28" i="27" s="1"/>
  <c r="AA41" i="27"/>
  <c r="V27" i="27" s="1"/>
  <c r="AA143" i="27"/>
  <c r="AA144" i="27" s="1"/>
  <c r="AA40" i="27" s="1"/>
  <c r="U27" i="27" s="1"/>
  <c r="Z41" i="27"/>
  <c r="V26" i="27" s="1"/>
  <c r="Z143" i="27"/>
  <c r="Z144" i="27" s="1"/>
  <c r="Z40" i="27" s="1"/>
  <c r="U26" i="27" s="1"/>
  <c r="Y41" i="27"/>
  <c r="V25" i="27" s="1"/>
  <c r="Y143" i="27"/>
  <c r="Y144" i="27" s="1"/>
  <c r="Y40" i="27" s="1"/>
  <c r="U25" i="27" s="1"/>
  <c r="X41" i="27"/>
  <c r="V24" i="27" s="1"/>
  <c r="X143" i="27"/>
  <c r="X144" i="27" s="1"/>
  <c r="X40" i="27" s="1"/>
  <c r="U24" i="27" s="1"/>
  <c r="W41" i="27"/>
  <c r="V23" i="27" s="1"/>
  <c r="W143" i="27"/>
  <c r="W144" i="27" s="1"/>
  <c r="W40" i="27" s="1"/>
  <c r="U23" i="27" s="1"/>
  <c r="J11" i="27"/>
  <c r="E12" i="27" s="1"/>
  <c r="G17" i="27"/>
  <c r="J13" i="27"/>
  <c r="J9" i="27"/>
  <c r="H17" i="27"/>
  <c r="J17" i="27"/>
  <c r="J12" i="27"/>
  <c r="J8" i="27"/>
  <c r="E11" i="27" s="1"/>
  <c r="E13" i="27"/>
  <c r="F143" i="27"/>
  <c r="F142" i="27"/>
  <c r="H143" i="27"/>
  <c r="H142" i="27"/>
  <c r="J143" i="27"/>
  <c r="J142" i="27"/>
  <c r="L143" i="27"/>
  <c r="L142" i="27"/>
  <c r="N143" i="27"/>
  <c r="N142" i="27"/>
  <c r="P143" i="27"/>
  <c r="P142" i="27"/>
  <c r="R143" i="27"/>
  <c r="R142" i="27"/>
  <c r="T143" i="27"/>
  <c r="T142" i="27"/>
  <c r="V143" i="27"/>
  <c r="V142" i="27"/>
  <c r="F41" i="27"/>
  <c r="V6" i="27" s="1"/>
  <c r="H41" i="27"/>
  <c r="V8" i="27" s="1"/>
  <c r="J41" i="27"/>
  <c r="V10" i="27" s="1"/>
  <c r="L41" i="27"/>
  <c r="V12" i="27" s="1"/>
  <c r="N41" i="27"/>
  <c r="V14" i="27" s="1"/>
  <c r="P41" i="27"/>
  <c r="V16" i="27" s="1"/>
  <c r="R41" i="27"/>
  <c r="V18" i="27" s="1"/>
  <c r="T41" i="27"/>
  <c r="V20" i="27" s="1"/>
  <c r="V41" i="27"/>
  <c r="V22" i="27" s="1"/>
  <c r="E143" i="27"/>
  <c r="E142" i="27"/>
  <c r="G143" i="27"/>
  <c r="G142" i="27"/>
  <c r="I143" i="27"/>
  <c r="I142" i="27"/>
  <c r="K143" i="27"/>
  <c r="K142" i="27"/>
  <c r="M143" i="27"/>
  <c r="M142" i="27"/>
  <c r="O143" i="27"/>
  <c r="O142" i="27"/>
  <c r="Q143" i="27"/>
  <c r="Q142" i="27"/>
  <c r="S143" i="27"/>
  <c r="S142" i="27"/>
  <c r="E41" i="27"/>
  <c r="V5" i="27" s="1"/>
  <c r="G41" i="27"/>
  <c r="V7" i="27" s="1"/>
  <c r="I41" i="27"/>
  <c r="V9" i="27" s="1"/>
  <c r="K41" i="27"/>
  <c r="V11" i="27" s="1"/>
  <c r="M41" i="27"/>
  <c r="V13" i="27" s="1"/>
  <c r="O41" i="27"/>
  <c r="V15" i="27" s="1"/>
  <c r="Q41" i="27"/>
  <c r="V17" i="27" s="1"/>
  <c r="S41" i="27"/>
  <c r="V19" i="27" s="1"/>
  <c r="U41" i="27"/>
  <c r="V21" i="27" s="1"/>
  <c r="S144" i="27" l="1"/>
  <c r="S40" i="27" s="1"/>
  <c r="U19" i="27" s="1"/>
  <c r="Q144" i="27"/>
  <c r="Q40" i="27" s="1"/>
  <c r="U17" i="27" s="1"/>
  <c r="O144" i="27"/>
  <c r="O40" i="27" s="1"/>
  <c r="U15" i="27" s="1"/>
  <c r="M144" i="27"/>
  <c r="M40" i="27" s="1"/>
  <c r="U13" i="27" s="1"/>
  <c r="K144" i="27"/>
  <c r="K40" i="27" s="1"/>
  <c r="U11" i="27" s="1"/>
  <c r="I144" i="27"/>
  <c r="I40" i="27" s="1"/>
  <c r="U9" i="27" s="1"/>
  <c r="G144" i="27"/>
  <c r="G40" i="27" s="1"/>
  <c r="U7" i="27" s="1"/>
  <c r="E144" i="27"/>
  <c r="E40" i="27" s="1"/>
  <c r="U5" i="27" s="1"/>
  <c r="V144" i="27"/>
  <c r="V40" i="27" s="1"/>
  <c r="U22" i="27" s="1"/>
  <c r="J18" i="27"/>
  <c r="K17" i="27"/>
  <c r="T144" i="27"/>
  <c r="T40" i="27" s="1"/>
  <c r="U20" i="27" s="1"/>
  <c r="R144" i="27"/>
  <c r="R40" i="27" s="1"/>
  <c r="U18" i="27" s="1"/>
  <c r="P144" i="27"/>
  <c r="P40" i="27" s="1"/>
  <c r="U16" i="27" s="1"/>
  <c r="N144" i="27"/>
  <c r="N40" i="27" s="1"/>
  <c r="U14" i="27" s="1"/>
  <c r="L144" i="27"/>
  <c r="L40" i="27" s="1"/>
  <c r="U12" i="27" s="1"/>
  <c r="J144" i="27"/>
  <c r="J40" i="27" s="1"/>
  <c r="U10" i="27" s="1"/>
  <c r="H144" i="27"/>
  <c r="H40" i="27" s="1"/>
  <c r="U8" i="27" s="1"/>
  <c r="F144" i="27"/>
  <c r="F40" i="27" s="1"/>
  <c r="U6" i="27" s="1"/>
  <c r="J19" i="27" l="1"/>
  <c r="K18" i="27"/>
  <c r="O15" i="27"/>
  <c r="N15" i="27"/>
  <c r="K19" i="27" l="1"/>
  <c r="J20" i="27"/>
  <c r="O16" i="27"/>
  <c r="N16" i="27"/>
  <c r="K20" i="27" l="1"/>
  <c r="J21" i="27"/>
  <c r="O17" i="27"/>
  <c r="N17" i="27"/>
  <c r="K21" i="27" l="1"/>
  <c r="J22" i="27"/>
  <c r="O18" i="27"/>
  <c r="N18" i="27"/>
  <c r="K22" i="27" l="1"/>
  <c r="O19" i="27"/>
  <c r="J23" i="27"/>
  <c r="N20" i="27" s="1"/>
  <c r="N19" i="27"/>
  <c r="K23" i="27" l="1"/>
  <c r="O20" i="27"/>
  <c r="J24" i="27"/>
  <c r="N21" i="27"/>
  <c r="K24" i="27" l="1"/>
  <c r="O21" i="27"/>
  <c r="J25" i="27"/>
  <c r="N22" i="27" s="1"/>
  <c r="K25" i="27" l="1"/>
  <c r="O22" i="27"/>
  <c r="J26" i="27"/>
  <c r="N23" i="27"/>
  <c r="K26" i="27" l="1"/>
  <c r="O23" i="27"/>
  <c r="J27" i="27"/>
  <c r="N24" i="27"/>
  <c r="K27" i="27" l="1"/>
  <c r="O24" i="27"/>
  <c r="O26" i="27" s="1"/>
  <c r="P26" i="27" s="1"/>
</calcChain>
</file>

<file path=xl/sharedStrings.xml><?xml version="1.0" encoding="utf-8"?>
<sst xmlns="http://schemas.openxmlformats.org/spreadsheetml/2006/main" count="91" uniqueCount="55">
  <si>
    <t>g</t>
  </si>
  <si>
    <t>Min</t>
  </si>
  <si>
    <t>Max</t>
  </si>
  <si>
    <t>kg</t>
  </si>
  <si>
    <t>%</t>
  </si>
  <si>
    <t>Normal distr. Curve</t>
  </si>
  <si>
    <t>x</t>
  </si>
  <si>
    <t>y</t>
  </si>
  <si>
    <t>Intervals</t>
  </si>
  <si>
    <t>stdev</t>
  </si>
  <si>
    <t>NORMINV(rand(),mean,standard_dev)</t>
  </si>
  <si>
    <t>Unif %</t>
  </si>
  <si>
    <t>CV%</t>
  </si>
  <si>
    <t>Entrez les valeurs dans les cellules en surbrillance jaune - toutes les autres cellules sont calculées</t>
  </si>
  <si>
    <t>Poids corporel. S'il n'y a pas de données, laisser les cellules vide - ne pas entrer de zéro (0).</t>
  </si>
  <si>
    <t>Hors plage</t>
  </si>
  <si>
    <t>Gamme de poids corporel</t>
  </si>
  <si>
    <t>Nombre d'oiseaux pesés</t>
  </si>
  <si>
    <t>Poids corporel moyen</t>
  </si>
  <si>
    <t>Moyen + 10%</t>
  </si>
  <si>
    <t>Moyen – 10%</t>
  </si>
  <si>
    <t>Comptage</t>
  </si>
  <si>
    <t>Oiseau #</t>
  </si>
  <si>
    <t>Semaine 15</t>
  </si>
  <si>
    <t>Semaine 16</t>
  </si>
  <si>
    <t>Semaine 17</t>
  </si>
  <si>
    <t>Semaine 18</t>
  </si>
  <si>
    <t>Semaine 19</t>
  </si>
  <si>
    <t>Semaine 20</t>
  </si>
  <si>
    <t>Semaine 21</t>
  </si>
  <si>
    <t>Semaine 22</t>
  </si>
  <si>
    <t>Semaine 23</t>
  </si>
  <si>
    <t>Semaine 24</t>
  </si>
  <si>
    <t>Semaine 25</t>
  </si>
  <si>
    <t>Semaine 26</t>
  </si>
  <si>
    <t>Semaine 27</t>
  </si>
  <si>
    <t>Semaine 28</t>
  </si>
  <si>
    <t>Semaine 29</t>
  </si>
  <si>
    <t>Semaine 30</t>
  </si>
  <si>
    <t>Semaine 31</t>
  </si>
  <si>
    <t>Semaine 32</t>
  </si>
  <si>
    <t>Semaine 35</t>
  </si>
  <si>
    <t>Semaine 40</t>
  </si>
  <si>
    <t>Semaine 45</t>
  </si>
  <si>
    <t>Semaine 50</t>
  </si>
  <si>
    <t>Semaine 60</t>
  </si>
  <si>
    <t>Semaine 70</t>
  </si>
  <si>
    <t>Semaine 80</t>
  </si>
  <si>
    <t>Semaine 90</t>
  </si>
  <si>
    <t>Semaine 100</t>
  </si>
  <si>
    <t>Semaine 110</t>
  </si>
  <si>
    <t>Poids corporel - copier et coller les valeurs dans la colonne B pour chaque semaine pour obtenir des graphiques</t>
  </si>
  <si>
    <t>Moyenne</t>
  </si>
  <si>
    <t>Uniformité</t>
  </si>
  <si>
    <t>Nombre total d'oiseaux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</si>
</sst>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6" formatCode="0.0"/>
    <numFmt numFmtId="170" formatCode="#,##0.000"/>
    <numFmt numFmtId="171" formatCode="0.000"/>
    <numFmt numFmtId="172" formatCode="0.0%"/>
  </numFmts>
  <fonts count="1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rgb="FF000000"/>
      <name val="Verdana"/>
      <family val="2"/>
    </font>
    <font>
      <b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medium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64"/>
      </left>
      <right style="thin">
        <color theme="0" tint="-0.14996795556505021"/>
      </right>
      <top style="thin">
        <color theme="0" tint="-0.14996795556505021"/>
      </top>
      <bottom style="medium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medium">
        <color indexed="64"/>
      </bottom>
      <diagonal/>
    </border>
    <border>
      <left style="thin">
        <color theme="0" tint="-0.14996795556505021"/>
      </left>
      <right style="medium">
        <color indexed="64"/>
      </right>
      <top style="thin">
        <color theme="0" tint="-0.1499679555650502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theme="0" tint="-0.14996795556505021"/>
      </right>
      <top style="medium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medium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medium">
        <color indexed="64"/>
      </right>
      <top style="medium">
        <color indexed="64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9" fontId="4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70">
    <xf numFmtId="0" fontId="0" fillId="0" borderId="0" xfId="0"/>
    <xf numFmtId="0" fontId="2" fillId="3" borderId="0" xfId="2" applyFont="1" applyFill="1" applyAlignment="1">
      <alignment horizontal="center" vertical="center"/>
    </xf>
    <xf numFmtId="0" fontId="2" fillId="3" borderId="0" xfId="2" applyFont="1" applyFill="1" applyAlignment="1">
      <alignment vertical="center"/>
    </xf>
    <xf numFmtId="0" fontId="2" fillId="0" borderId="0" xfId="2" applyAlignment="1">
      <alignment vertical="center"/>
    </xf>
    <xf numFmtId="0" fontId="2" fillId="2" borderId="14" xfId="2" applyFill="1" applyBorder="1" applyAlignment="1">
      <alignment vertical="center"/>
    </xf>
    <xf numFmtId="0" fontId="2" fillId="2" borderId="15" xfId="2" applyFill="1" applyBorder="1" applyAlignment="1">
      <alignment vertical="center"/>
    </xf>
    <xf numFmtId="0" fontId="2" fillId="2" borderId="16" xfId="2" applyFill="1" applyBorder="1" applyAlignment="1">
      <alignment vertical="center"/>
    </xf>
    <xf numFmtId="0" fontId="6" fillId="0" borderId="0" xfId="2" applyFont="1" applyAlignment="1">
      <alignment vertical="center"/>
    </xf>
    <xf numFmtId="0" fontId="2" fillId="0" borderId="0" xfId="2" applyFont="1" applyAlignment="1">
      <alignment horizontal="left" vertical="center"/>
    </xf>
    <xf numFmtId="0" fontId="2" fillId="0" borderId="0" xfId="2" applyFont="1" applyAlignment="1">
      <alignment horizontal="center" vertical="center"/>
    </xf>
    <xf numFmtId="170" fontId="7" fillId="3" borderId="0" xfId="2" applyNumberFormat="1" applyFont="1" applyFill="1" applyAlignment="1">
      <alignment horizontal="center" vertical="center"/>
    </xf>
    <xf numFmtId="0" fontId="2" fillId="2" borderId="3" xfId="2" applyFill="1" applyBorder="1" applyAlignment="1">
      <alignment vertical="center"/>
    </xf>
    <xf numFmtId="0" fontId="2" fillId="2" borderId="7" xfId="2" applyFill="1" applyBorder="1" applyAlignment="1">
      <alignment vertical="center"/>
    </xf>
    <xf numFmtId="0" fontId="2" fillId="2" borderId="4" xfId="2" applyFill="1" applyBorder="1" applyAlignment="1">
      <alignment vertical="center"/>
    </xf>
    <xf numFmtId="0" fontId="2" fillId="2" borderId="5" xfId="2" applyFill="1" applyBorder="1" applyAlignment="1">
      <alignment vertical="center"/>
    </xf>
    <xf numFmtId="0" fontId="2" fillId="2" borderId="0" xfId="2" applyFill="1" applyBorder="1" applyAlignment="1">
      <alignment vertical="center"/>
    </xf>
    <xf numFmtId="0" fontId="2" fillId="2" borderId="6" xfId="2" applyFill="1" applyBorder="1" applyAlignment="1">
      <alignment vertical="center"/>
    </xf>
    <xf numFmtId="0" fontId="2" fillId="4" borderId="5" xfId="2" applyFill="1" applyBorder="1" applyAlignment="1">
      <alignment vertical="center"/>
    </xf>
    <xf numFmtId="0" fontId="2" fillId="4" borderId="0" xfId="2" applyFill="1" applyBorder="1" applyAlignment="1">
      <alignment vertical="center"/>
    </xf>
    <xf numFmtId="171" fontId="2" fillId="4" borderId="0" xfId="2" applyNumberFormat="1" applyFill="1" applyBorder="1" applyAlignment="1">
      <alignment vertical="center"/>
    </xf>
    <xf numFmtId="0" fontId="2" fillId="4" borderId="6" xfId="2" applyFill="1" applyBorder="1" applyAlignment="1">
      <alignment vertical="center"/>
    </xf>
    <xf numFmtId="171" fontId="2" fillId="2" borderId="0" xfId="2" applyNumberFormat="1" applyFill="1" applyBorder="1" applyAlignment="1">
      <alignment vertical="center"/>
    </xf>
    <xf numFmtId="1" fontId="2" fillId="2" borderId="0" xfId="2" applyNumberFormat="1" applyFill="1" applyBorder="1" applyAlignment="1">
      <alignment vertical="center"/>
    </xf>
    <xf numFmtId="0" fontId="2" fillId="4" borderId="17" xfId="2" applyFill="1" applyBorder="1" applyAlignment="1">
      <alignment vertical="center"/>
    </xf>
    <xf numFmtId="0" fontId="2" fillId="4" borderId="18" xfId="2" applyFill="1" applyBorder="1" applyAlignment="1">
      <alignment vertical="center"/>
    </xf>
    <xf numFmtId="166" fontId="2" fillId="4" borderId="18" xfId="2" applyNumberFormat="1" applyFill="1" applyBorder="1" applyAlignment="1">
      <alignment vertical="center"/>
    </xf>
    <xf numFmtId="0" fontId="2" fillId="4" borderId="19" xfId="2" applyFill="1" applyBorder="1" applyAlignment="1">
      <alignment vertical="center"/>
    </xf>
    <xf numFmtId="0" fontId="2" fillId="0" borderId="0" xfId="2" applyAlignment="1">
      <alignment horizontal="right" vertical="center"/>
    </xf>
    <xf numFmtId="0" fontId="2" fillId="0" borderId="0" xfId="2" applyAlignment="1">
      <alignment horizontal="center" vertical="center"/>
    </xf>
    <xf numFmtId="1" fontId="2" fillId="0" borderId="0" xfId="2" applyNumberFormat="1" applyAlignment="1">
      <alignment horizontal="center" vertical="center"/>
    </xf>
    <xf numFmtId="171" fontId="2" fillId="0" borderId="0" xfId="2" applyNumberFormat="1" applyAlignment="1">
      <alignment vertical="center"/>
    </xf>
    <xf numFmtId="171" fontId="2" fillId="0" borderId="0" xfId="2" applyNumberFormat="1" applyAlignment="1">
      <alignment horizontal="center" vertical="center"/>
    </xf>
    <xf numFmtId="2" fontId="2" fillId="0" borderId="0" xfId="2" applyNumberFormat="1" applyAlignment="1">
      <alignment vertical="center"/>
    </xf>
    <xf numFmtId="172" fontId="2" fillId="0" borderId="0" xfId="2" applyNumberFormat="1" applyAlignment="1">
      <alignment vertical="center"/>
    </xf>
    <xf numFmtId="0" fontId="5" fillId="0" borderId="1" xfId="2" applyFont="1" applyBorder="1" applyAlignment="1">
      <alignment horizontal="right" vertical="center"/>
    </xf>
    <xf numFmtId="0" fontId="5" fillId="0" borderId="0" xfId="2" applyFont="1" applyBorder="1" applyAlignment="1">
      <alignment vertical="center"/>
    </xf>
    <xf numFmtId="0" fontId="2" fillId="0" borderId="20" xfId="2" applyBorder="1" applyAlignment="1">
      <alignment horizontal="center" vertical="center"/>
    </xf>
    <xf numFmtId="0" fontId="2" fillId="0" borderId="21" xfId="2" applyBorder="1" applyAlignment="1">
      <alignment horizontal="center" vertical="center"/>
    </xf>
    <xf numFmtId="0" fontId="2" fillId="0" borderId="22" xfId="2" applyBorder="1" applyAlignment="1">
      <alignment horizontal="center" vertical="center"/>
    </xf>
    <xf numFmtId="0" fontId="2" fillId="0" borderId="0" xfId="2" applyFont="1" applyAlignment="1">
      <alignment vertical="center"/>
    </xf>
    <xf numFmtId="171" fontId="2" fillId="0" borderId="8" xfId="2" applyNumberFormat="1" applyBorder="1" applyAlignment="1">
      <alignment horizontal="center" vertical="center"/>
    </xf>
    <xf numFmtId="171" fontId="2" fillId="0" borderId="9" xfId="2" applyNumberFormat="1" applyBorder="1" applyAlignment="1">
      <alignment horizontal="center" vertical="center"/>
    </xf>
    <xf numFmtId="171" fontId="2" fillId="0" borderId="10" xfId="2" applyNumberFormat="1" applyBorder="1" applyAlignment="1">
      <alignment horizontal="center" vertical="center"/>
    </xf>
    <xf numFmtId="172" fontId="2" fillId="0" borderId="8" xfId="4" applyNumberFormat="1" applyFont="1" applyBorder="1" applyAlignment="1">
      <alignment horizontal="center" vertical="center"/>
    </xf>
    <xf numFmtId="172" fontId="2" fillId="0" borderId="9" xfId="4" applyNumberFormat="1" applyFont="1" applyBorder="1" applyAlignment="1">
      <alignment horizontal="center" vertical="center"/>
    </xf>
    <xf numFmtId="172" fontId="2" fillId="0" borderId="10" xfId="4" applyNumberFormat="1" applyFont="1" applyBorder="1" applyAlignment="1">
      <alignment horizontal="center" vertical="center"/>
    </xf>
    <xf numFmtId="172" fontId="2" fillId="0" borderId="11" xfId="4" applyNumberFormat="1" applyFont="1" applyBorder="1" applyAlignment="1">
      <alignment horizontal="center" vertical="center"/>
    </xf>
    <xf numFmtId="172" fontId="2" fillId="0" borderId="12" xfId="4" applyNumberFormat="1" applyFont="1" applyBorder="1" applyAlignment="1">
      <alignment horizontal="center" vertical="center"/>
    </xf>
    <xf numFmtId="172" fontId="2" fillId="0" borderId="13" xfId="4" applyNumberFormat="1" applyFont="1" applyBorder="1" applyAlignment="1">
      <alignment horizontal="center" vertical="center"/>
    </xf>
    <xf numFmtId="0" fontId="5" fillId="0" borderId="2" xfId="2" applyFont="1" applyBorder="1" applyAlignment="1">
      <alignment vertical="center"/>
    </xf>
    <xf numFmtId="171" fontId="2" fillId="0" borderId="23" xfId="2" applyNumberFormat="1" applyBorder="1" applyAlignment="1">
      <alignment horizontal="center" vertical="center"/>
    </xf>
    <xf numFmtId="171" fontId="2" fillId="0" borderId="23" xfId="2" applyNumberFormat="1" applyBorder="1" applyAlignment="1">
      <alignment vertical="center"/>
    </xf>
    <xf numFmtId="171" fontId="2" fillId="0" borderId="24" xfId="2" applyNumberFormat="1" applyBorder="1" applyAlignment="1">
      <alignment horizontal="center" vertical="center"/>
    </xf>
    <xf numFmtId="171" fontId="2" fillId="0" borderId="24" xfId="2" applyNumberFormat="1" applyBorder="1" applyAlignment="1">
      <alignment vertical="center"/>
    </xf>
    <xf numFmtId="1" fontId="2" fillId="0" borderId="0" xfId="1" applyNumberFormat="1" applyFont="1" applyAlignment="1">
      <alignment horizontal="center" vertical="center"/>
    </xf>
    <xf numFmtId="0" fontId="2" fillId="0" borderId="0" xfId="2" applyFont="1" applyBorder="1" applyAlignment="1">
      <alignment vertical="center"/>
    </xf>
    <xf numFmtId="171" fontId="2" fillId="0" borderId="0" xfId="2" applyNumberFormat="1" applyFont="1" applyAlignment="1">
      <alignment horizontal="center" vertical="center"/>
    </xf>
    <xf numFmtId="1" fontId="2" fillId="0" borderId="0" xfId="2" applyNumberFormat="1" applyFont="1" applyAlignment="1">
      <alignment horizontal="center" vertical="center"/>
    </xf>
    <xf numFmtId="172" fontId="2" fillId="0" borderId="0" xfId="2" applyNumberFormat="1" applyFont="1" applyAlignment="1">
      <alignment horizontal="center" vertical="center"/>
    </xf>
    <xf numFmtId="171" fontId="5" fillId="0" borderId="0" xfId="2" applyNumberFormat="1" applyFont="1" applyBorder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6" fillId="3" borderId="0" xfId="2" applyFont="1" applyFill="1" applyAlignment="1">
      <alignment vertical="center"/>
    </xf>
    <xf numFmtId="0" fontId="1" fillId="0" borderId="0" xfId="2" applyFont="1" applyAlignment="1">
      <alignment horizontal="left" vertical="center"/>
    </xf>
    <xf numFmtId="0" fontId="1" fillId="2" borderId="5" xfId="2" applyFont="1" applyFill="1" applyBorder="1" applyAlignment="1">
      <alignment vertical="center"/>
    </xf>
    <xf numFmtId="0" fontId="8" fillId="0" borderId="0" xfId="2" applyFont="1" applyBorder="1" applyAlignment="1">
      <alignment vertical="center"/>
    </xf>
    <xf numFmtId="171" fontId="9" fillId="0" borderId="0" xfId="2" applyNumberFormat="1" applyFont="1" applyAlignment="1">
      <alignment horizontal="right" vertical="center"/>
    </xf>
    <xf numFmtId="0" fontId="9" fillId="0" borderId="0" xfId="2" applyFont="1" applyBorder="1" applyAlignment="1">
      <alignment horizontal="right" vertical="center"/>
    </xf>
    <xf numFmtId="0" fontId="9" fillId="0" borderId="0" xfId="2" applyFont="1" applyFill="1" applyBorder="1" applyAlignment="1">
      <alignment horizontal="right" vertical="center"/>
    </xf>
    <xf numFmtId="0" fontId="9" fillId="0" borderId="0" xfId="2" applyFont="1" applyAlignment="1">
      <alignment horizontal="right" vertical="center"/>
    </xf>
    <xf numFmtId="0" fontId="5" fillId="0" borderId="0" xfId="2" applyFont="1" applyBorder="1" applyAlignment="1">
      <alignment horizontal="center" vertical="center"/>
    </xf>
  </cellXfs>
  <cellStyles count="5">
    <cellStyle name="Normal" xfId="0" builtinId="0"/>
    <cellStyle name="Normal 2" xfId="2" xr:uid="{00000000-0005-0000-0000-000002000000}"/>
    <cellStyle name="Percent" xfId="1" builtinId="5"/>
    <cellStyle name="Percent 2" xfId="3" xr:uid="{00000000-0005-0000-0000-000004000000}"/>
    <cellStyle name="Percent 3" xfId="4" xr:uid="{00000000-0005-0000-0000-000005000000}"/>
  </cellStyles>
  <dxfs count="65">
    <dxf>
      <fill>
        <patternFill patternType="none">
          <bgColor auto="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FFCC"/>
      <color rgb="FF0000FF"/>
      <color rgb="FFFF6600"/>
      <color rgb="FFCCCCFF"/>
      <color rgb="FFFFCC99"/>
      <color rgb="FF993300"/>
      <color rgb="FF003366"/>
      <color rgb="FFFCD5B5"/>
      <color rgb="FF0801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290682414698183"/>
          <c:y val="3.926620578263261E-2"/>
          <c:w val="0.78642463442069765"/>
          <c:h val="0.6254243683730516"/>
        </c:manualLayout>
      </c:layout>
      <c:barChart>
        <c:barDir val="col"/>
        <c:grouping val="clustered"/>
        <c:varyColors val="0"/>
        <c:ser>
          <c:idx val="0"/>
          <c:order val="1"/>
          <c:tx>
            <c:v>Nombre d'oiseaux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/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'PC Unif.'!$N$14:$N$25</c:f>
              <c:strCache>
                <c:ptCount val="11"/>
                <c:pt idx="1">
                  <c:v>0.00–0.01</c:v>
                </c:pt>
                <c:pt idx="2">
                  <c:v>0.01–0.02</c:v>
                </c:pt>
                <c:pt idx="3">
                  <c:v>0.02–0.03</c:v>
                </c:pt>
                <c:pt idx="4">
                  <c:v>0.03–0.04</c:v>
                </c:pt>
                <c:pt idx="5">
                  <c:v>0.04–0.05</c:v>
                </c:pt>
                <c:pt idx="6">
                  <c:v>0.05–0.06</c:v>
                </c:pt>
                <c:pt idx="7">
                  <c:v>0.06–0.07</c:v>
                </c:pt>
                <c:pt idx="8">
                  <c:v>0.07–0.08</c:v>
                </c:pt>
                <c:pt idx="9">
                  <c:v>0.08–0.09</c:v>
                </c:pt>
                <c:pt idx="10">
                  <c:v>0.09–0.10</c:v>
                </c:pt>
              </c:strCache>
            </c:strRef>
          </c:cat>
          <c:val>
            <c:numRef>
              <c:f>'PC Unif.'!$O$14:$O$25</c:f>
              <c:numCache>
                <c:formatCode>0</c:formatCode>
                <c:ptCount val="12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1A-4A29-A25E-E4A5191AED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6"/>
        <c:overlap val="6"/>
        <c:axId val="136885376"/>
        <c:axId val="136887296"/>
      </c:barChart>
      <c:scatterChart>
        <c:scatterStyle val="smoothMarker"/>
        <c:varyColors val="0"/>
        <c:ser>
          <c:idx val="1"/>
          <c:order val="0"/>
          <c:tx>
            <c:v>Courbe de distribution normale</c:v>
          </c:tx>
          <c:spPr>
            <a:ln>
              <a:solidFill>
                <a:schemeClr val="accent3">
                  <a:lumMod val="50000"/>
                </a:schemeClr>
              </a:solidFill>
            </a:ln>
          </c:spPr>
          <c:marker>
            <c:symbol val="none"/>
          </c:marker>
          <c:yVal>
            <c:numRef>
              <c:f>'PC Unif.'!$K$17:$K$27</c:f>
              <c:numCache>
                <c:formatCode>0.000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5C1A-4A29-A25E-E4A5191AED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6899200"/>
        <c:axId val="136897664"/>
      </c:scatterChart>
      <c:catAx>
        <c:axId val="1368853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/>
                </a:pPr>
                <a:r>
                  <a:rPr lang="en-US" sz="1100"/>
                  <a:t>Gamme de poids corporel</a:t>
                </a:r>
              </a:p>
            </c:rich>
          </c:tx>
          <c:layout>
            <c:manualLayout>
              <c:xMode val="edge"/>
              <c:yMode val="edge"/>
              <c:x val="0.41216112892191714"/>
              <c:y val="0.8520055417475999"/>
            </c:manualLayout>
          </c:layout>
          <c:overlay val="0"/>
        </c:title>
        <c:numFmt formatCode="#.000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1100"/>
            </a:pPr>
            <a:endParaRPr lang="en-US"/>
          </a:p>
        </c:txPr>
        <c:crossAx val="136887296"/>
        <c:crosses val="autoZero"/>
        <c:auto val="0"/>
        <c:lblAlgn val="ctr"/>
        <c:lblOffset val="100"/>
        <c:noMultiLvlLbl val="0"/>
      </c:catAx>
      <c:valAx>
        <c:axId val="136887296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en-US" sz="1100"/>
                  <a:t>Nombre d'oiseaux</a:t>
                </a:r>
              </a:p>
            </c:rich>
          </c:tx>
          <c:layout>
            <c:manualLayout>
              <c:xMode val="edge"/>
              <c:yMode val="edge"/>
              <c:x val="3.9518526964367952E-2"/>
              <c:y val="0.19171299873987899"/>
            </c:manualLayout>
          </c:layout>
          <c:overlay val="0"/>
        </c:title>
        <c:numFmt formatCode="0" sourceLinked="1"/>
        <c:majorTickMark val="cross"/>
        <c:minorTickMark val="out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136885376"/>
        <c:crosses val="autoZero"/>
        <c:crossBetween val="midCat"/>
      </c:valAx>
      <c:valAx>
        <c:axId val="136897664"/>
        <c:scaling>
          <c:orientation val="minMax"/>
        </c:scaling>
        <c:delete val="0"/>
        <c:axPos val="r"/>
        <c:numFmt formatCode="0.000" sourceLinked="1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en-US"/>
          </a:p>
        </c:txPr>
        <c:crossAx val="136899200"/>
        <c:crosses val="max"/>
        <c:crossBetween val="midCat"/>
      </c:valAx>
      <c:valAx>
        <c:axId val="136899200"/>
        <c:scaling>
          <c:orientation val="minMax"/>
        </c:scaling>
        <c:delete val="1"/>
        <c:axPos val="b"/>
        <c:numFmt formatCode="0.000" sourceLinked="1"/>
        <c:majorTickMark val="out"/>
        <c:minorTickMark val="none"/>
        <c:tickLblPos val="none"/>
        <c:crossAx val="136897664"/>
        <c:crosses val="autoZero"/>
        <c:crossBetween val="midCat"/>
      </c:valAx>
    </c:plotArea>
    <c:legend>
      <c:legendPos val="b"/>
      <c:overlay val="0"/>
      <c:spPr>
        <a:ln>
          <a:solidFill>
            <a:schemeClr val="tx1"/>
          </a:solidFill>
        </a:ln>
      </c:spPr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14</xdr:row>
      <xdr:rowOff>9524</xdr:rowOff>
    </xdr:from>
    <xdr:to>
      <xdr:col>11</xdr:col>
      <xdr:colOff>600075</xdr:colOff>
      <xdr:row>32</xdr:row>
      <xdr:rowOff>171449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Users\HLI\AppData\Local\Microsoft\Windows\Temporary%20Internet%20Files\Content.Outlook\1MADAEGA\Eggcelgrow%208-14-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ily Input"/>
      <sheetName val="Weekly Input"/>
      <sheetName val="Report"/>
      <sheetName val="Mortality"/>
      <sheetName val="Weight and Mortality"/>
      <sheetName val="Feed"/>
      <sheetName val="Water"/>
      <sheetName val="Body weight"/>
      <sheetName val="BW, Unif. %, CV%"/>
      <sheetName val="Weekly Gain"/>
      <sheetName val="Body Weight Uniformity"/>
    </sheetNames>
    <sheetDataSet>
      <sheetData sheetId="0" refreshError="1"/>
      <sheetData sheetId="1">
        <row r="1">
          <cell r="AI1" t="str">
            <v>Hy-Line          Hy-Line International          May 1, 2014          Housed: 1,000          Hy-Line Brown</v>
          </cell>
        </row>
        <row r="3">
          <cell r="E3" t="str">
            <v/>
          </cell>
          <cell r="AI3" t="str">
            <v xml:space="preserve">Hy-Line          </v>
          </cell>
        </row>
        <row r="4">
          <cell r="AI4" t="str">
            <v xml:space="preserve">Hy-Line International          </v>
          </cell>
        </row>
        <row r="5">
          <cell r="AI5" t="str">
            <v xml:space="preserve">May 1, 2014          </v>
          </cell>
        </row>
        <row r="6">
          <cell r="AI6">
            <v>1000</v>
          </cell>
        </row>
        <row r="7">
          <cell r="AI7" t="str">
            <v>Hy-Line Brown</v>
          </cell>
          <cell r="AL7">
            <v>0</v>
          </cell>
          <cell r="AN7">
            <v>1000</v>
          </cell>
        </row>
        <row r="8">
          <cell r="AI8" t="str">
            <v>g</v>
          </cell>
          <cell r="AL8" t="str">
            <v>g</v>
          </cell>
          <cell r="AN8" t="str">
            <v>Kg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wrap="none" lIns="18288" tIns="0" rIns="0" bIns="0" upright="1">
        <a:spAutoFit/>
      </a:bodyPr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wrap="none" lIns="18288" tIns="0" rIns="0" bIns="0" upright="1">
        <a:spAutoFit/>
      </a:bodyPr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CP144"/>
  <sheetViews>
    <sheetView tabSelected="1" workbookViewId="0">
      <selection activeCell="M10" sqref="M10"/>
    </sheetView>
  </sheetViews>
  <sheetFormatPr defaultRowHeight="12.75" x14ac:dyDescent="0.2"/>
  <cols>
    <col min="1" max="1" width="4.28515625" customWidth="1"/>
    <col min="2" max="2" width="8" customWidth="1"/>
    <col min="3" max="3" width="13.7109375" customWidth="1"/>
    <col min="4" max="4" width="11" customWidth="1"/>
    <col min="14" max="15" width="10.7109375" customWidth="1"/>
    <col min="16" max="16" width="8.7109375" customWidth="1"/>
    <col min="17" max="17" width="9.28515625" customWidth="1"/>
    <col min="18" max="32" width="8.7109375" customWidth="1"/>
    <col min="34" max="34" width="9.5703125" bestFit="1" customWidth="1"/>
    <col min="35" max="35" width="6.28515625" bestFit="1" customWidth="1"/>
  </cols>
  <sheetData>
    <row r="1" spans="1:22" ht="15.75" thickBot="1" x14ac:dyDescent="0.25">
      <c r="A1" s="61" t="s">
        <v>13</v>
      </c>
      <c r="B1" s="1"/>
      <c r="C1" s="2"/>
      <c r="D1" s="2"/>
      <c r="E1" s="3"/>
      <c r="F1" s="3"/>
      <c r="G1" s="3"/>
      <c r="H1" s="4"/>
      <c r="I1" s="5"/>
      <c r="J1" s="5"/>
      <c r="K1" s="5"/>
      <c r="L1" s="5"/>
      <c r="M1" s="5"/>
      <c r="N1" s="5"/>
      <c r="O1" s="5"/>
      <c r="P1" s="5"/>
      <c r="Q1" s="5"/>
      <c r="R1" s="5"/>
      <c r="S1" s="6"/>
    </row>
    <row r="3" spans="1:22" ht="15" x14ac:dyDescent="0.2">
      <c r="A3" s="7"/>
      <c r="B3" s="62" t="s">
        <v>14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</row>
    <row r="4" spans="1:22" ht="15.75" thickBot="1" x14ac:dyDescent="0.25">
      <c r="A4" s="7"/>
      <c r="B4" s="9" t="s">
        <v>3</v>
      </c>
      <c r="C4" s="3" t="s">
        <v>15</v>
      </c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55"/>
      <c r="R4" s="59" t="s">
        <v>21</v>
      </c>
      <c r="S4" s="60" t="s">
        <v>3</v>
      </c>
      <c r="T4" s="60" t="s">
        <v>0</v>
      </c>
      <c r="U4" s="60" t="s">
        <v>11</v>
      </c>
      <c r="V4" s="60" t="s">
        <v>12</v>
      </c>
    </row>
    <row r="5" spans="1:22" ht="15" x14ac:dyDescent="0.2">
      <c r="A5" s="8">
        <v>1</v>
      </c>
      <c r="B5" s="10"/>
      <c r="C5" s="3" t="str">
        <f t="shared" ref="C5:C68" si="0">IF(B5=0,"",IF(B5="","",IF(B5&gt;$J$8,"High",IF(B5&lt;$J$9,"Low",""))))</f>
        <v/>
      </c>
      <c r="D5" s="3"/>
      <c r="E5" s="11" t="s">
        <v>17</v>
      </c>
      <c r="F5" s="12"/>
      <c r="G5" s="12"/>
      <c r="H5" s="12"/>
      <c r="I5" s="12"/>
      <c r="J5" s="12">
        <f>COUNTIF(B5:B104,"&gt;0")</f>
        <v>0</v>
      </c>
      <c r="K5" s="13"/>
      <c r="L5" s="3"/>
      <c r="M5" s="3"/>
      <c r="N5" s="3"/>
      <c r="O5" s="3"/>
      <c r="P5" s="3"/>
      <c r="Q5" s="66" t="s">
        <v>23</v>
      </c>
      <c r="R5" s="54">
        <f>E$38</f>
        <v>0</v>
      </c>
      <c r="S5" s="56">
        <f>E$39</f>
        <v>0</v>
      </c>
      <c r="T5" s="57">
        <f>S5*1000</f>
        <v>0</v>
      </c>
      <c r="U5" s="58">
        <f>E$40</f>
        <v>0</v>
      </c>
      <c r="V5" s="58">
        <f>E$41</f>
        <v>0</v>
      </c>
    </row>
    <row r="6" spans="1:22" ht="15" x14ac:dyDescent="0.2">
      <c r="A6" s="8">
        <f>1+A5</f>
        <v>2</v>
      </c>
      <c r="B6" s="10"/>
      <c r="C6" s="3" t="str">
        <f t="shared" si="0"/>
        <v/>
      </c>
      <c r="D6" s="3"/>
      <c r="E6" s="14"/>
      <c r="F6" s="15"/>
      <c r="G6" s="15"/>
      <c r="H6" s="15"/>
      <c r="I6" s="15"/>
      <c r="J6" s="15"/>
      <c r="K6" s="16"/>
      <c r="L6" s="3"/>
      <c r="M6" s="3"/>
      <c r="N6" s="3"/>
      <c r="O6" s="3"/>
      <c r="P6" s="3"/>
      <c r="Q6" s="66" t="s">
        <v>24</v>
      </c>
      <c r="R6" s="54">
        <f>F$38</f>
        <v>0</v>
      </c>
      <c r="S6" s="56">
        <f>F$39</f>
        <v>0</v>
      </c>
      <c r="T6" s="57">
        <f t="shared" ref="T6:T32" si="1">S6*1000</f>
        <v>0</v>
      </c>
      <c r="U6" s="58">
        <f>F$40</f>
        <v>0</v>
      </c>
      <c r="V6" s="58">
        <f>F$41</f>
        <v>0</v>
      </c>
    </row>
    <row r="7" spans="1:22" ht="15" x14ac:dyDescent="0.2">
      <c r="A7" s="8">
        <f t="shared" ref="A7:A70" si="2">1+A6</f>
        <v>3</v>
      </c>
      <c r="B7" s="10"/>
      <c r="C7" s="3" t="str">
        <f t="shared" si="0"/>
        <v/>
      </c>
      <c r="D7" s="3"/>
      <c r="E7" s="17" t="s">
        <v>18</v>
      </c>
      <c r="F7" s="18"/>
      <c r="G7" s="18"/>
      <c r="H7" s="18"/>
      <c r="I7" s="18"/>
      <c r="J7" s="19">
        <f>IFERROR(AVERAGE(B5:B104), 0)</f>
        <v>0</v>
      </c>
      <c r="K7" s="20" t="s">
        <v>3</v>
      </c>
      <c r="L7" s="3"/>
      <c r="M7" s="3"/>
      <c r="N7" s="3"/>
      <c r="O7" s="3"/>
      <c r="P7" s="3"/>
      <c r="Q7" s="66" t="s">
        <v>25</v>
      </c>
      <c r="R7" s="54">
        <f>G$38</f>
        <v>0</v>
      </c>
      <c r="S7" s="56">
        <f>G$39</f>
        <v>0</v>
      </c>
      <c r="T7" s="57">
        <f t="shared" si="1"/>
        <v>0</v>
      </c>
      <c r="U7" s="58">
        <f>G$40</f>
        <v>0</v>
      </c>
      <c r="V7" s="58">
        <f>G$41</f>
        <v>0</v>
      </c>
    </row>
    <row r="8" spans="1:22" ht="15" x14ac:dyDescent="0.2">
      <c r="A8" s="8">
        <f t="shared" si="2"/>
        <v>4</v>
      </c>
      <c r="B8" s="10"/>
      <c r="C8" s="3" t="str">
        <f t="shared" si="0"/>
        <v/>
      </c>
      <c r="D8" s="3"/>
      <c r="E8" s="63" t="s">
        <v>19</v>
      </c>
      <c r="F8" s="15"/>
      <c r="G8" s="15"/>
      <c r="H8" s="15"/>
      <c r="I8" s="15"/>
      <c r="J8" s="21">
        <f>IF(J7&gt;0, ROUND(J7*1.1,3), 0)</f>
        <v>0</v>
      </c>
      <c r="K8" s="16" t="s">
        <v>3</v>
      </c>
      <c r="L8" s="3"/>
      <c r="M8" s="3"/>
      <c r="N8" s="3"/>
      <c r="O8" s="3"/>
      <c r="P8" s="3"/>
      <c r="Q8" s="66" t="s">
        <v>26</v>
      </c>
      <c r="R8" s="54">
        <f>H$38</f>
        <v>0</v>
      </c>
      <c r="S8" s="56">
        <f>H$39</f>
        <v>0</v>
      </c>
      <c r="T8" s="57">
        <f t="shared" si="1"/>
        <v>0</v>
      </c>
      <c r="U8" s="58">
        <f>H$40</f>
        <v>0</v>
      </c>
      <c r="V8" s="58">
        <f>H$41</f>
        <v>0</v>
      </c>
    </row>
    <row r="9" spans="1:22" ht="15" x14ac:dyDescent="0.2">
      <c r="A9" s="8">
        <f t="shared" si="2"/>
        <v>5</v>
      </c>
      <c r="B9" s="10"/>
      <c r="C9" s="3" t="str">
        <f t="shared" si="0"/>
        <v/>
      </c>
      <c r="D9" s="3"/>
      <c r="E9" s="63" t="s">
        <v>20</v>
      </c>
      <c r="F9" s="15"/>
      <c r="G9" s="15"/>
      <c r="H9" s="15"/>
      <c r="I9" s="15"/>
      <c r="J9" s="21">
        <f>ROUND(J7*0.9,3)</f>
        <v>0</v>
      </c>
      <c r="K9" s="16" t="s">
        <v>3</v>
      </c>
      <c r="L9" s="3"/>
      <c r="M9" s="3"/>
      <c r="N9" s="3"/>
      <c r="O9" s="3"/>
      <c r="P9" s="3"/>
      <c r="Q9" s="66" t="s">
        <v>27</v>
      </c>
      <c r="R9" s="54">
        <f>I$38</f>
        <v>0</v>
      </c>
      <c r="S9" s="56">
        <f>I$39</f>
        <v>0</v>
      </c>
      <c r="T9" s="57">
        <f t="shared" si="1"/>
        <v>0</v>
      </c>
      <c r="U9" s="58">
        <f>I$40</f>
        <v>0</v>
      </c>
      <c r="V9" s="58">
        <f>I$41</f>
        <v>0</v>
      </c>
    </row>
    <row r="10" spans="1:22" ht="15" x14ac:dyDescent="0.2">
      <c r="A10" s="8">
        <f t="shared" si="2"/>
        <v>6</v>
      </c>
      <c r="B10" s="10"/>
      <c r="C10" s="3" t="str">
        <f t="shared" si="0"/>
        <v/>
      </c>
      <c r="D10" s="3"/>
      <c r="E10" s="14"/>
      <c r="F10" s="15"/>
      <c r="G10" s="15"/>
      <c r="H10" s="15"/>
      <c r="I10" s="15"/>
      <c r="J10" s="15"/>
      <c r="K10" s="16"/>
      <c r="L10" s="3"/>
      <c r="M10" s="3"/>
      <c r="N10" s="3"/>
      <c r="O10" s="3"/>
      <c r="P10" s="3"/>
      <c r="Q10" s="66" t="s">
        <v>28</v>
      </c>
      <c r="R10" s="54">
        <f>J$38</f>
        <v>0</v>
      </c>
      <c r="S10" s="56">
        <f>J$39</f>
        <v>0</v>
      </c>
      <c r="T10" s="57">
        <f t="shared" si="1"/>
        <v>0</v>
      </c>
      <c r="U10" s="58">
        <f>J$40</f>
        <v>0</v>
      </c>
      <c r="V10" s="58">
        <f>J$41</f>
        <v>0</v>
      </c>
    </row>
    <row r="11" spans="1:22" ht="15" x14ac:dyDescent="0.2">
      <c r="A11" s="8">
        <f t="shared" si="2"/>
        <v>7</v>
      </c>
      <c r="B11" s="10"/>
      <c r="C11" s="3" t="str">
        <f t="shared" si="0"/>
        <v/>
      </c>
      <c r="D11" s="3"/>
      <c r="E11" s="14" t="str">
        <f>CONCATENATE("Nombre d'oiseaux hors plage ",FIXED(J8,3)," &amp; ",FIXED(J9,3)," kg")</f>
        <v>Nombre d'oiseaux hors plage 0.000 &amp; 0.000 kg</v>
      </c>
      <c r="F11" s="15"/>
      <c r="G11" s="15"/>
      <c r="H11" s="15"/>
      <c r="I11" s="15"/>
      <c r="J11" s="22">
        <f>COUNTIF(C5:C104,"High")+COUNTIF(C5:C104,"Low")</f>
        <v>0</v>
      </c>
      <c r="K11" s="16"/>
      <c r="L11" s="3"/>
      <c r="M11" s="3"/>
      <c r="N11" s="3"/>
      <c r="O11" s="3"/>
      <c r="P11" s="3"/>
      <c r="Q11" s="66" t="s">
        <v>29</v>
      </c>
      <c r="R11" s="54">
        <f>K$38</f>
        <v>0</v>
      </c>
      <c r="S11" s="56">
        <f>K$39</f>
        <v>0</v>
      </c>
      <c r="T11" s="57">
        <f t="shared" si="1"/>
        <v>0</v>
      </c>
      <c r="U11" s="58">
        <f>K$40</f>
        <v>0</v>
      </c>
      <c r="V11" s="58">
        <f>K$41</f>
        <v>0</v>
      </c>
    </row>
    <row r="12" spans="1:22" ht="15" x14ac:dyDescent="0.2">
      <c r="A12" s="8">
        <f t="shared" si="2"/>
        <v>8</v>
      </c>
      <c r="B12" s="10"/>
      <c r="C12" s="3" t="str">
        <f t="shared" si="0"/>
        <v/>
      </c>
      <c r="D12" s="3"/>
      <c r="E12" s="17" t="str">
        <f>CONCATENATE("Uniformité = ([",J5,"-",J11,"]/",J5,") x 100 = ")</f>
        <v xml:space="preserve">Uniformité = ([0-0]/0) x 100 = </v>
      </c>
      <c r="F12" s="18"/>
      <c r="G12" s="18"/>
      <c r="H12" s="18"/>
      <c r="I12" s="18"/>
      <c r="J12" s="18">
        <f>IFERROR(ROUND(((J5-J11)/J5)*100,0), 0)</f>
        <v>0</v>
      </c>
      <c r="K12" s="20" t="s">
        <v>4</v>
      </c>
      <c r="L12" s="3"/>
      <c r="M12" s="3"/>
      <c r="N12" s="3"/>
      <c r="O12" s="3"/>
      <c r="P12" s="3"/>
      <c r="Q12" s="66" t="s">
        <v>30</v>
      </c>
      <c r="R12" s="54">
        <f>L$38</f>
        <v>0</v>
      </c>
      <c r="S12" s="56">
        <f>L$39</f>
        <v>0</v>
      </c>
      <c r="T12" s="57">
        <f t="shared" si="1"/>
        <v>0</v>
      </c>
      <c r="U12" s="58">
        <f>L$40</f>
        <v>0</v>
      </c>
      <c r="V12" s="58">
        <f>L$41</f>
        <v>0</v>
      </c>
    </row>
    <row r="13" spans="1:22" ht="15.75" thickBot="1" x14ac:dyDescent="0.25">
      <c r="A13" s="8">
        <f t="shared" si="2"/>
        <v>9</v>
      </c>
      <c r="B13" s="10"/>
      <c r="C13" s="3" t="str">
        <f t="shared" si="0"/>
        <v/>
      </c>
      <c r="D13" s="3"/>
      <c r="E13" s="23" t="str">
        <f>IFERROR(CONCATENATE("CV = (",TEXT(G19, "#.##"),"/",TEXT(J7,"#.###"),") x 100 = "), "CV%")</f>
        <v>CV%</v>
      </c>
      <c r="F13" s="24"/>
      <c r="G13" s="24"/>
      <c r="H13" s="24"/>
      <c r="I13" s="24"/>
      <c r="J13" s="25">
        <f>IFERROR((G19/J7)*100, 0)</f>
        <v>0</v>
      </c>
      <c r="K13" s="26" t="s">
        <v>4</v>
      </c>
      <c r="L13" s="3"/>
      <c r="M13" s="3"/>
      <c r="N13" s="27" t="s">
        <v>16</v>
      </c>
      <c r="O13" s="28" t="s">
        <v>21</v>
      </c>
      <c r="P13" s="3"/>
      <c r="Q13" s="66" t="s">
        <v>31</v>
      </c>
      <c r="R13" s="54">
        <f>M$38</f>
        <v>0</v>
      </c>
      <c r="S13" s="56">
        <f>M$39</f>
        <v>0</v>
      </c>
      <c r="T13" s="57">
        <f t="shared" si="1"/>
        <v>0</v>
      </c>
      <c r="U13" s="58">
        <f>M$40</f>
        <v>0</v>
      </c>
      <c r="V13" s="58">
        <f>M$41</f>
        <v>0</v>
      </c>
    </row>
    <row r="14" spans="1:22" ht="15" x14ac:dyDescent="0.2">
      <c r="A14" s="8">
        <f t="shared" si="2"/>
        <v>10</v>
      </c>
      <c r="B14" s="10"/>
      <c r="C14" s="3" t="str">
        <f t="shared" si="0"/>
        <v/>
      </c>
      <c r="D14" s="3"/>
      <c r="E14" s="3"/>
      <c r="F14" s="3"/>
      <c r="G14" s="3"/>
      <c r="H14" s="3"/>
      <c r="I14" s="3"/>
      <c r="J14" s="3"/>
      <c r="K14" s="3"/>
      <c r="L14" s="3"/>
      <c r="M14" s="3"/>
      <c r="N14" s="28"/>
      <c r="O14" s="29"/>
      <c r="P14" s="3"/>
      <c r="Q14" s="66" t="s">
        <v>32</v>
      </c>
      <c r="R14" s="54">
        <f>N$38</f>
        <v>0</v>
      </c>
      <c r="S14" s="56">
        <f>N$39</f>
        <v>0</v>
      </c>
      <c r="T14" s="57">
        <f t="shared" si="1"/>
        <v>0</v>
      </c>
      <c r="U14" s="58">
        <f>N$40</f>
        <v>0</v>
      </c>
      <c r="V14" s="58">
        <f>N$41</f>
        <v>0</v>
      </c>
    </row>
    <row r="15" spans="1:22" ht="15" x14ac:dyDescent="0.2">
      <c r="A15" s="8">
        <f t="shared" si="2"/>
        <v>11</v>
      </c>
      <c r="B15" s="10"/>
      <c r="C15" s="3" t="str">
        <f t="shared" si="0"/>
        <v/>
      </c>
      <c r="D15" s="3"/>
      <c r="E15" s="3"/>
      <c r="F15" s="3" t="s">
        <v>1</v>
      </c>
      <c r="G15" s="30">
        <f>MIN(B5:B104)-0.00000001</f>
        <v>-1E-8</v>
      </c>
      <c r="H15" s="30">
        <f>ROUNDDOWN(G15,1)</f>
        <v>0</v>
      </c>
      <c r="I15" s="3"/>
      <c r="J15" s="3" t="s">
        <v>5</v>
      </c>
      <c r="K15" s="3"/>
      <c r="L15" s="3"/>
      <c r="M15" s="3"/>
      <c r="N15" s="28" t="str">
        <f>CONCATENATE(FIXED(H15,2),"–",FIXED(J18,2))</f>
        <v>0.00–0.01</v>
      </c>
      <c r="O15" s="29">
        <f>COUNTIF($B$5:$B$105,"&lt;"&amp;J18)-COUNTIF($B$5:$B105,"&lt;"&amp;J17)</f>
        <v>0</v>
      </c>
      <c r="P15" s="3"/>
      <c r="Q15" s="66" t="s">
        <v>33</v>
      </c>
      <c r="R15" s="54">
        <f>O$38</f>
        <v>0</v>
      </c>
      <c r="S15" s="56">
        <f>O$39</f>
        <v>0</v>
      </c>
      <c r="T15" s="57">
        <f t="shared" si="1"/>
        <v>0</v>
      </c>
      <c r="U15" s="58">
        <f>O$40</f>
        <v>0</v>
      </c>
      <c r="V15" s="58">
        <f>O$41</f>
        <v>0</v>
      </c>
    </row>
    <row r="16" spans="1:22" ht="15" x14ac:dyDescent="0.2">
      <c r="A16" s="8">
        <f t="shared" si="2"/>
        <v>12</v>
      </c>
      <c r="B16" s="10"/>
      <c r="C16" s="3" t="str">
        <f t="shared" si="0"/>
        <v/>
      </c>
      <c r="D16" s="3"/>
      <c r="E16" s="3"/>
      <c r="F16" s="3" t="s">
        <v>2</v>
      </c>
      <c r="G16" s="30">
        <f>MAX(B5:B104)+0.00000001</f>
        <v>1E-8</v>
      </c>
      <c r="H16" s="30">
        <f>ROUNDUP(G16,1)</f>
        <v>0.1</v>
      </c>
      <c r="I16" s="3"/>
      <c r="J16" s="28" t="s">
        <v>6</v>
      </c>
      <c r="K16" s="28" t="s">
        <v>7</v>
      </c>
      <c r="L16" s="3"/>
      <c r="M16" s="3"/>
      <c r="N16" s="28" t="str">
        <f>CONCATENATE(FIXED(J18,2),"–",FIXED(J19,2))</f>
        <v>0.01–0.02</v>
      </c>
      <c r="O16" s="29">
        <f>COUNTIF($B$5:$B$105,"&lt;"&amp;J19)-COUNTIF($B$5:$B106,"&lt;"&amp;J18)</f>
        <v>0</v>
      </c>
      <c r="P16" s="3"/>
      <c r="Q16" s="66" t="s">
        <v>34</v>
      </c>
      <c r="R16" s="54">
        <f>P$38</f>
        <v>0</v>
      </c>
      <c r="S16" s="56">
        <f>P$39</f>
        <v>0</v>
      </c>
      <c r="T16" s="57">
        <f t="shared" si="1"/>
        <v>0</v>
      </c>
      <c r="U16" s="58">
        <f>P$40</f>
        <v>0</v>
      </c>
      <c r="V16" s="58">
        <f>P$41</f>
        <v>0</v>
      </c>
    </row>
    <row r="17" spans="1:22" ht="15" x14ac:dyDescent="0.2">
      <c r="A17" s="8">
        <f t="shared" si="2"/>
        <v>13</v>
      </c>
      <c r="B17" s="10"/>
      <c r="C17" s="3" t="str">
        <f t="shared" si="0"/>
        <v/>
      </c>
      <c r="D17" s="3"/>
      <c r="E17" s="3"/>
      <c r="F17" s="3" t="s">
        <v>8</v>
      </c>
      <c r="G17" s="30">
        <f>ROUND((J7-G15)/5,3)</f>
        <v>0</v>
      </c>
      <c r="H17" s="30">
        <f>ROUND((H16-H15)/10,3)</f>
        <v>0.01</v>
      </c>
      <c r="I17" s="3"/>
      <c r="J17" s="31">
        <f>H15</f>
        <v>0</v>
      </c>
      <c r="K17" s="31" t="e">
        <f t="shared" ref="K17:K27" si="3">NORMDIST(J17,$J$7,$G$19,FALSE)</f>
        <v>#DIV/0!</v>
      </c>
      <c r="L17" s="3"/>
      <c r="M17" s="3"/>
      <c r="N17" s="28" t="str">
        <f t="shared" ref="N17:N24" si="4">CONCATENATE(FIXED(J19,2),"–",FIXED(J20,2))</f>
        <v>0.02–0.03</v>
      </c>
      <c r="O17" s="29">
        <f>COUNTIF($B$5:$B$105,"&lt;"&amp;J20)-COUNTIF($B$5:$B107,"&lt;"&amp;J19)</f>
        <v>0</v>
      </c>
      <c r="P17" s="3"/>
      <c r="Q17" s="66" t="s">
        <v>35</v>
      </c>
      <c r="R17" s="54">
        <f>Q$38</f>
        <v>0</v>
      </c>
      <c r="S17" s="56">
        <f>Q$39</f>
        <v>0</v>
      </c>
      <c r="T17" s="57">
        <f t="shared" si="1"/>
        <v>0</v>
      </c>
      <c r="U17" s="58">
        <f>Q$40</f>
        <v>0</v>
      </c>
      <c r="V17" s="58">
        <f>Q$41</f>
        <v>0</v>
      </c>
    </row>
    <row r="18" spans="1:22" ht="15" x14ac:dyDescent="0.2">
      <c r="A18" s="8">
        <f t="shared" si="2"/>
        <v>14</v>
      </c>
      <c r="B18" s="10"/>
      <c r="C18" s="3" t="str">
        <f t="shared" si="0"/>
        <v/>
      </c>
      <c r="D18" s="3"/>
      <c r="E18" s="3"/>
      <c r="F18" s="3"/>
      <c r="G18" s="3"/>
      <c r="H18" s="3"/>
      <c r="I18" s="3"/>
      <c r="J18" s="31">
        <f t="shared" ref="J18:J27" si="5">J17+$H$17</f>
        <v>0.01</v>
      </c>
      <c r="K18" s="31" t="e">
        <f t="shared" si="3"/>
        <v>#DIV/0!</v>
      </c>
      <c r="L18" s="3"/>
      <c r="M18" s="3"/>
      <c r="N18" s="28" t="str">
        <f t="shared" si="4"/>
        <v>0.03–0.04</v>
      </c>
      <c r="O18" s="29">
        <f>COUNTIF($B$5:$B$105,"&lt;"&amp;J21)-COUNTIF($B$5:$B108,"&lt;"&amp;J20)</f>
        <v>0</v>
      </c>
      <c r="P18" s="3"/>
      <c r="Q18" s="66" t="s">
        <v>36</v>
      </c>
      <c r="R18" s="54">
        <f>R$38</f>
        <v>0</v>
      </c>
      <c r="S18" s="56">
        <f>R$39</f>
        <v>0</v>
      </c>
      <c r="T18" s="57">
        <f t="shared" si="1"/>
        <v>0</v>
      </c>
      <c r="U18" s="58">
        <f>R$40</f>
        <v>0</v>
      </c>
      <c r="V18" s="58">
        <f>R$41</f>
        <v>0</v>
      </c>
    </row>
    <row r="19" spans="1:22" ht="15" x14ac:dyDescent="0.2">
      <c r="A19" s="8">
        <f t="shared" si="2"/>
        <v>15</v>
      </c>
      <c r="B19" s="10"/>
      <c r="C19" s="3" t="str">
        <f t="shared" si="0"/>
        <v/>
      </c>
      <c r="D19" s="3"/>
      <c r="E19" s="3"/>
      <c r="F19" s="3" t="s">
        <v>9</v>
      </c>
      <c r="G19" s="32" t="e">
        <f>STDEV(B4:B105)</f>
        <v>#DIV/0!</v>
      </c>
      <c r="H19" s="3"/>
      <c r="I19" s="3"/>
      <c r="J19" s="31">
        <f t="shared" si="5"/>
        <v>0.02</v>
      </c>
      <c r="K19" s="31" t="e">
        <f t="shared" si="3"/>
        <v>#DIV/0!</v>
      </c>
      <c r="L19" s="3"/>
      <c r="M19" s="3"/>
      <c r="N19" s="28" t="str">
        <f t="shared" si="4"/>
        <v>0.04–0.05</v>
      </c>
      <c r="O19" s="29">
        <f>COUNTIF($B$5:$B$105,"&lt;"&amp;J22)-COUNTIF($B$5:$B109,"&lt;"&amp;J21)</f>
        <v>0</v>
      </c>
      <c r="P19" s="3"/>
      <c r="Q19" s="66" t="s">
        <v>37</v>
      </c>
      <c r="R19" s="54">
        <f>S$38</f>
        <v>0</v>
      </c>
      <c r="S19" s="56">
        <f>S$39</f>
        <v>0</v>
      </c>
      <c r="T19" s="57">
        <f t="shared" si="1"/>
        <v>0</v>
      </c>
      <c r="U19" s="58">
        <f>S$40</f>
        <v>0</v>
      </c>
      <c r="V19" s="58">
        <f>S$41</f>
        <v>0</v>
      </c>
    </row>
    <row r="20" spans="1:22" ht="15" x14ac:dyDescent="0.2">
      <c r="A20" s="8">
        <f t="shared" si="2"/>
        <v>16</v>
      </c>
      <c r="B20" s="10"/>
      <c r="C20" s="3" t="str">
        <f t="shared" si="0"/>
        <v/>
      </c>
      <c r="D20" s="3"/>
      <c r="E20" s="3"/>
      <c r="F20" s="3"/>
      <c r="G20" s="3"/>
      <c r="H20" s="3"/>
      <c r="I20" s="3"/>
      <c r="J20" s="31">
        <f t="shared" si="5"/>
        <v>0.03</v>
      </c>
      <c r="K20" s="31" t="e">
        <f t="shared" si="3"/>
        <v>#DIV/0!</v>
      </c>
      <c r="L20" s="3"/>
      <c r="M20" s="3"/>
      <c r="N20" s="28" t="str">
        <f t="shared" si="4"/>
        <v>0.05–0.06</v>
      </c>
      <c r="O20" s="29">
        <f>COUNTIF($B$5:$B$105,"&lt;"&amp;J23)-COUNTIF($B$5:$B110,"&lt;"&amp;J22)</f>
        <v>0</v>
      </c>
      <c r="P20" s="3"/>
      <c r="Q20" s="66" t="s">
        <v>38</v>
      </c>
      <c r="R20" s="54">
        <f>T$38</f>
        <v>0</v>
      </c>
      <c r="S20" s="56">
        <f>T$39</f>
        <v>0</v>
      </c>
      <c r="T20" s="57">
        <f t="shared" si="1"/>
        <v>0</v>
      </c>
      <c r="U20" s="58">
        <f>T$40</f>
        <v>0</v>
      </c>
      <c r="V20" s="58">
        <f>T$41</f>
        <v>0</v>
      </c>
    </row>
    <row r="21" spans="1:22" ht="15" x14ac:dyDescent="0.2">
      <c r="A21" s="8">
        <f t="shared" si="2"/>
        <v>17</v>
      </c>
      <c r="B21" s="10"/>
      <c r="C21" s="3" t="str">
        <f t="shared" si="0"/>
        <v/>
      </c>
      <c r="D21" s="3"/>
      <c r="E21" s="3"/>
      <c r="F21" s="3"/>
      <c r="G21" s="3"/>
      <c r="H21" s="3"/>
      <c r="I21" s="3"/>
      <c r="J21" s="31">
        <f t="shared" si="5"/>
        <v>0.04</v>
      </c>
      <c r="K21" s="31" t="e">
        <f t="shared" si="3"/>
        <v>#DIV/0!</v>
      </c>
      <c r="L21" s="3"/>
      <c r="M21" s="3"/>
      <c r="N21" s="28" t="str">
        <f t="shared" si="4"/>
        <v>0.06–0.07</v>
      </c>
      <c r="O21" s="29">
        <f>COUNTIF($B$5:$B$105,"&lt;"&amp;J24)-COUNTIF($B$5:$B111,"&lt;"&amp;J23)</f>
        <v>0</v>
      </c>
      <c r="P21" s="3"/>
      <c r="Q21" s="66" t="s">
        <v>39</v>
      </c>
      <c r="R21" s="54">
        <f>U$38</f>
        <v>0</v>
      </c>
      <c r="S21" s="56">
        <f>U$39</f>
        <v>0</v>
      </c>
      <c r="T21" s="57">
        <f t="shared" si="1"/>
        <v>0</v>
      </c>
      <c r="U21" s="58">
        <f>U$40</f>
        <v>0</v>
      </c>
      <c r="V21" s="58">
        <f>U$41</f>
        <v>0</v>
      </c>
    </row>
    <row r="22" spans="1:22" ht="15" x14ac:dyDescent="0.2">
      <c r="A22" s="8">
        <f t="shared" si="2"/>
        <v>18</v>
      </c>
      <c r="B22" s="10"/>
      <c r="C22" s="3" t="str">
        <f t="shared" si="0"/>
        <v/>
      </c>
      <c r="D22" s="3"/>
      <c r="E22" s="3"/>
      <c r="F22" s="3"/>
      <c r="G22" s="3"/>
      <c r="H22" s="3"/>
      <c r="I22" s="3"/>
      <c r="J22" s="31">
        <f t="shared" si="5"/>
        <v>0.05</v>
      </c>
      <c r="K22" s="31" t="e">
        <f t="shared" si="3"/>
        <v>#DIV/0!</v>
      </c>
      <c r="L22" s="3"/>
      <c r="M22" s="3"/>
      <c r="N22" s="28" t="str">
        <f t="shared" si="4"/>
        <v>0.07–0.08</v>
      </c>
      <c r="O22" s="29">
        <f>COUNTIF($B$5:$B$105,"&lt;"&amp;J25)-COUNTIF($B$5:$B112,"&lt;"&amp;J24)</f>
        <v>0</v>
      </c>
      <c r="P22" s="3"/>
      <c r="Q22" s="66" t="s">
        <v>40</v>
      </c>
      <c r="R22" s="54">
        <f>V$38</f>
        <v>0</v>
      </c>
      <c r="S22" s="56">
        <f>V$39</f>
        <v>0</v>
      </c>
      <c r="T22" s="57">
        <f t="shared" si="1"/>
        <v>0</v>
      </c>
      <c r="U22" s="58">
        <f>V$40</f>
        <v>0</v>
      </c>
      <c r="V22" s="58">
        <f>V$41</f>
        <v>0</v>
      </c>
    </row>
    <row r="23" spans="1:22" ht="15" x14ac:dyDescent="0.2">
      <c r="A23" s="8">
        <f t="shared" si="2"/>
        <v>19</v>
      </c>
      <c r="B23" s="10"/>
      <c r="C23" s="3" t="str">
        <f t="shared" si="0"/>
        <v/>
      </c>
      <c r="D23" s="3"/>
      <c r="E23" s="3"/>
      <c r="F23" s="3"/>
      <c r="G23" s="3"/>
      <c r="H23" s="3"/>
      <c r="I23" s="3"/>
      <c r="J23" s="31">
        <f t="shared" si="5"/>
        <v>6.0000000000000005E-2</v>
      </c>
      <c r="K23" s="31" t="e">
        <f t="shared" si="3"/>
        <v>#DIV/0!</v>
      </c>
      <c r="L23" s="3"/>
      <c r="M23" s="3"/>
      <c r="N23" s="28" t="str">
        <f t="shared" si="4"/>
        <v>0.08–0.09</v>
      </c>
      <c r="O23" s="29">
        <f>COUNTIF($B$5:$B$105,"&lt;"&amp;J26)-COUNTIF($B$5:$B113,"&lt;"&amp;J25)</f>
        <v>0</v>
      </c>
      <c r="P23" s="3"/>
      <c r="Q23" s="66" t="s">
        <v>41</v>
      </c>
      <c r="R23" s="54">
        <f>W$38</f>
        <v>0</v>
      </c>
      <c r="S23" s="56">
        <f>W$39</f>
        <v>0</v>
      </c>
      <c r="T23" s="57">
        <f t="shared" si="1"/>
        <v>0</v>
      </c>
      <c r="U23" s="58">
        <f>W$40</f>
        <v>0</v>
      </c>
      <c r="V23" s="58">
        <f>W$41</f>
        <v>0</v>
      </c>
    </row>
    <row r="24" spans="1:22" ht="15" x14ac:dyDescent="0.2">
      <c r="A24" s="8">
        <f t="shared" si="2"/>
        <v>20</v>
      </c>
      <c r="B24" s="10"/>
      <c r="C24" s="3" t="str">
        <f t="shared" si="0"/>
        <v/>
      </c>
      <c r="D24" s="3"/>
      <c r="E24" s="3"/>
      <c r="F24" s="3"/>
      <c r="G24" s="3"/>
      <c r="H24" s="3"/>
      <c r="I24" s="3"/>
      <c r="J24" s="31">
        <f t="shared" si="5"/>
        <v>7.0000000000000007E-2</v>
      </c>
      <c r="K24" s="31" t="e">
        <f t="shared" si="3"/>
        <v>#DIV/0!</v>
      </c>
      <c r="L24" s="3"/>
      <c r="M24" s="3"/>
      <c r="N24" s="28" t="str">
        <f t="shared" si="4"/>
        <v>0.09–0.10</v>
      </c>
      <c r="O24" s="29">
        <f>COUNTIF($B$5:$B$105,"&lt;"&amp;J27)-COUNTIF($B$5:$B114,"&lt;"&amp;J26)</f>
        <v>0</v>
      </c>
      <c r="P24" s="3"/>
      <c r="Q24" s="67" t="s">
        <v>42</v>
      </c>
      <c r="R24" s="54">
        <f>X$38</f>
        <v>0</v>
      </c>
      <c r="S24" s="56">
        <f>X$39</f>
        <v>0</v>
      </c>
      <c r="T24" s="57">
        <f t="shared" si="1"/>
        <v>0</v>
      </c>
      <c r="U24" s="58">
        <f>X$40</f>
        <v>0</v>
      </c>
      <c r="V24" s="58">
        <f>X$41</f>
        <v>0</v>
      </c>
    </row>
    <row r="25" spans="1:22" ht="15" x14ac:dyDescent="0.2">
      <c r="A25" s="8">
        <f t="shared" si="2"/>
        <v>21</v>
      </c>
      <c r="B25" s="10"/>
      <c r="C25" s="3" t="str">
        <f t="shared" si="0"/>
        <v/>
      </c>
      <c r="D25" s="3"/>
      <c r="E25" s="3"/>
      <c r="F25" s="3"/>
      <c r="G25" s="3"/>
      <c r="H25" s="3"/>
      <c r="I25" s="3"/>
      <c r="J25" s="31">
        <f t="shared" si="5"/>
        <v>0.08</v>
      </c>
      <c r="K25" s="31" t="e">
        <f t="shared" si="3"/>
        <v>#DIV/0!</v>
      </c>
      <c r="L25" s="3"/>
      <c r="M25" s="3"/>
      <c r="N25" s="28"/>
      <c r="O25" s="29"/>
      <c r="P25" s="3"/>
      <c r="Q25" s="66" t="s">
        <v>43</v>
      </c>
      <c r="R25" s="54">
        <f>Y$38</f>
        <v>0</v>
      </c>
      <c r="S25" s="56">
        <f>Y$39</f>
        <v>0</v>
      </c>
      <c r="T25" s="57">
        <f t="shared" si="1"/>
        <v>0</v>
      </c>
      <c r="U25" s="58">
        <f>Y$40</f>
        <v>0</v>
      </c>
      <c r="V25" s="58">
        <f>Y$41</f>
        <v>0</v>
      </c>
    </row>
    <row r="26" spans="1:22" ht="15" x14ac:dyDescent="0.2">
      <c r="A26" s="8">
        <f t="shared" si="2"/>
        <v>22</v>
      </c>
      <c r="B26" s="10"/>
      <c r="C26" s="3" t="str">
        <f t="shared" si="0"/>
        <v/>
      </c>
      <c r="D26" s="3"/>
      <c r="E26" s="3"/>
      <c r="F26" s="3"/>
      <c r="G26" s="3"/>
      <c r="H26" s="3"/>
      <c r="I26" s="3"/>
      <c r="J26" s="31">
        <f t="shared" si="5"/>
        <v>0.09</v>
      </c>
      <c r="K26" s="31" t="e">
        <f t="shared" si="3"/>
        <v>#DIV/0!</v>
      </c>
      <c r="L26" s="3"/>
      <c r="M26" s="3"/>
      <c r="N26" s="65" t="s">
        <v>54</v>
      </c>
      <c r="O26" s="29">
        <f>SUM(O14:O25)</f>
        <v>0</v>
      </c>
      <c r="P26" s="3" t="str">
        <f>IF(O26&lt;&gt;J5,"Something is wrong","")</f>
        <v/>
      </c>
      <c r="Q26" s="67" t="s">
        <v>44</v>
      </c>
      <c r="R26" s="54">
        <f>Z$38</f>
        <v>0</v>
      </c>
      <c r="S26" s="56">
        <f>Z$39</f>
        <v>0</v>
      </c>
      <c r="T26" s="57">
        <f t="shared" si="1"/>
        <v>0</v>
      </c>
      <c r="U26" s="58">
        <f>Z$40</f>
        <v>0</v>
      </c>
      <c r="V26" s="58">
        <f>Z$41</f>
        <v>0</v>
      </c>
    </row>
    <row r="27" spans="1:22" ht="15" x14ac:dyDescent="0.2">
      <c r="A27" s="8">
        <f t="shared" si="2"/>
        <v>23</v>
      </c>
      <c r="B27" s="10"/>
      <c r="C27" s="3" t="str">
        <f t="shared" si="0"/>
        <v/>
      </c>
      <c r="D27" s="3"/>
      <c r="E27" s="3"/>
      <c r="F27" s="3"/>
      <c r="G27" s="3"/>
      <c r="H27" s="3"/>
      <c r="I27" s="3"/>
      <c r="J27" s="31">
        <f t="shared" si="5"/>
        <v>9.9999999999999992E-2</v>
      </c>
      <c r="K27" s="31" t="e">
        <f t="shared" si="3"/>
        <v>#DIV/0!</v>
      </c>
      <c r="L27" s="3"/>
      <c r="M27" s="3"/>
      <c r="N27" s="3"/>
      <c r="O27" s="3"/>
      <c r="P27" s="3"/>
      <c r="Q27" s="67" t="s">
        <v>45</v>
      </c>
      <c r="R27" s="54">
        <f>AA$38</f>
        <v>0</v>
      </c>
      <c r="S27" s="56">
        <f>AA$39</f>
        <v>0</v>
      </c>
      <c r="T27" s="57">
        <f t="shared" si="1"/>
        <v>0</v>
      </c>
      <c r="U27" s="58">
        <f>AA$40</f>
        <v>0</v>
      </c>
      <c r="V27" s="58">
        <f>AA$41</f>
        <v>0</v>
      </c>
    </row>
    <row r="28" spans="1:22" ht="15" x14ac:dyDescent="0.2">
      <c r="A28" s="8">
        <f t="shared" si="2"/>
        <v>24</v>
      </c>
      <c r="B28" s="10"/>
      <c r="C28" s="3" t="str">
        <f t="shared" si="0"/>
        <v/>
      </c>
      <c r="D28" s="3"/>
      <c r="E28" s="3"/>
      <c r="F28" s="3"/>
      <c r="G28" s="3"/>
      <c r="H28" s="3"/>
      <c r="I28" s="3"/>
      <c r="J28" s="31"/>
      <c r="K28" s="3"/>
      <c r="L28" s="3"/>
      <c r="M28" s="3"/>
      <c r="N28" s="3"/>
      <c r="O28" s="3"/>
      <c r="P28" s="3"/>
      <c r="Q28" s="67" t="s">
        <v>46</v>
      </c>
      <c r="R28" s="54">
        <f>AB$38</f>
        <v>0</v>
      </c>
      <c r="S28" s="56">
        <f>AB$39</f>
        <v>0</v>
      </c>
      <c r="T28" s="57">
        <f t="shared" si="1"/>
        <v>0</v>
      </c>
      <c r="U28" s="58">
        <f>AB$40</f>
        <v>0</v>
      </c>
      <c r="V28" s="58">
        <f>AB$41</f>
        <v>0</v>
      </c>
    </row>
    <row r="29" spans="1:22" ht="15" x14ac:dyDescent="0.2">
      <c r="A29" s="8">
        <f t="shared" si="2"/>
        <v>25</v>
      </c>
      <c r="B29" s="10"/>
      <c r="C29" s="3" t="str">
        <f t="shared" si="0"/>
        <v/>
      </c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67" t="s">
        <v>47</v>
      </c>
      <c r="R29" s="54">
        <f>AC$38</f>
        <v>0</v>
      </c>
      <c r="S29" s="56">
        <f>AC$39</f>
        <v>0</v>
      </c>
      <c r="T29" s="57">
        <f t="shared" si="1"/>
        <v>0</v>
      </c>
      <c r="U29" s="58">
        <f>AC$40</f>
        <v>0</v>
      </c>
      <c r="V29" s="58">
        <f>AC$41</f>
        <v>0</v>
      </c>
    </row>
    <row r="30" spans="1:22" ht="15" x14ac:dyDescent="0.2">
      <c r="A30" s="8">
        <f t="shared" si="2"/>
        <v>26</v>
      </c>
      <c r="B30" s="10"/>
      <c r="C30" s="3" t="str">
        <f t="shared" si="0"/>
        <v/>
      </c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67" t="s">
        <v>48</v>
      </c>
      <c r="R30" s="54">
        <f>AD$38</f>
        <v>0</v>
      </c>
      <c r="S30" s="56">
        <f>AD$39</f>
        <v>0</v>
      </c>
      <c r="T30" s="57">
        <f t="shared" si="1"/>
        <v>0</v>
      </c>
      <c r="U30" s="58">
        <f>AD$40</f>
        <v>0</v>
      </c>
      <c r="V30" s="58">
        <f>AD$41</f>
        <v>0</v>
      </c>
    </row>
    <row r="31" spans="1:22" ht="15" x14ac:dyDescent="0.2">
      <c r="A31" s="8">
        <f t="shared" si="2"/>
        <v>27</v>
      </c>
      <c r="B31" s="10"/>
      <c r="C31" s="3" t="str">
        <f t="shared" si="0"/>
        <v/>
      </c>
      <c r="D31" s="3"/>
      <c r="E31" s="3"/>
      <c r="F31" s="3"/>
      <c r="G31" s="3"/>
      <c r="H31" s="3" t="s">
        <v>10</v>
      </c>
      <c r="I31" s="3"/>
      <c r="J31" s="3"/>
      <c r="K31" s="3"/>
      <c r="L31" s="3"/>
      <c r="M31" s="3"/>
      <c r="N31" s="3"/>
      <c r="O31" s="3"/>
      <c r="P31" s="3"/>
      <c r="Q31" s="67" t="s">
        <v>49</v>
      </c>
      <c r="R31" s="54">
        <f>AE$38</f>
        <v>0</v>
      </c>
      <c r="S31" s="56">
        <f>AE$39</f>
        <v>0</v>
      </c>
      <c r="T31" s="57">
        <f t="shared" si="1"/>
        <v>0</v>
      </c>
      <c r="U31" s="58">
        <f>AE$40</f>
        <v>0</v>
      </c>
      <c r="V31" s="58">
        <f>AE$41</f>
        <v>0</v>
      </c>
    </row>
    <row r="32" spans="1:22" ht="15" x14ac:dyDescent="0.2">
      <c r="A32" s="8">
        <f t="shared" si="2"/>
        <v>28</v>
      </c>
      <c r="B32" s="10"/>
      <c r="C32" s="3" t="str">
        <f t="shared" si="0"/>
        <v/>
      </c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67" t="s">
        <v>50</v>
      </c>
      <c r="R32" s="54">
        <f>AF$38</f>
        <v>0</v>
      </c>
      <c r="S32" s="56">
        <f>AF$39</f>
        <v>0</v>
      </c>
      <c r="T32" s="57">
        <f t="shared" si="1"/>
        <v>0</v>
      </c>
      <c r="U32" s="58">
        <f>AF$40</f>
        <v>0</v>
      </c>
      <c r="V32" s="58">
        <f>AF$41</f>
        <v>0</v>
      </c>
    </row>
    <row r="33" spans="1:94" ht="15" x14ac:dyDescent="0.2">
      <c r="A33" s="8">
        <f t="shared" si="2"/>
        <v>29</v>
      </c>
      <c r="B33" s="10"/>
      <c r="C33" s="3" t="str">
        <f t="shared" si="0"/>
        <v/>
      </c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68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</row>
    <row r="34" spans="1:94" ht="15" x14ac:dyDescent="0.2">
      <c r="A34" s="8">
        <f t="shared" si="2"/>
        <v>30</v>
      </c>
      <c r="B34" s="10"/>
      <c r="C34" s="3" t="str">
        <f t="shared" si="0"/>
        <v/>
      </c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</row>
    <row r="35" spans="1:94" ht="15" x14ac:dyDescent="0.2">
      <c r="A35" s="8">
        <f t="shared" si="2"/>
        <v>31</v>
      </c>
      <c r="B35" s="10"/>
      <c r="C35" s="3" t="str">
        <f t="shared" si="0"/>
        <v/>
      </c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</row>
    <row r="36" spans="1:94" ht="15" x14ac:dyDescent="0.2">
      <c r="A36" s="8">
        <f t="shared" si="2"/>
        <v>32</v>
      </c>
      <c r="B36" s="10"/>
      <c r="C36" s="3" t="str">
        <f t="shared" si="0"/>
        <v/>
      </c>
      <c r="D36" s="69" t="s">
        <v>51</v>
      </c>
      <c r="E36" s="69"/>
      <c r="F36" s="69"/>
      <c r="G36" s="69"/>
      <c r="H36" s="69"/>
      <c r="I36" s="69"/>
      <c r="J36" s="69"/>
      <c r="K36" s="69"/>
      <c r="L36" s="69"/>
      <c r="M36" s="69"/>
      <c r="N36" s="69"/>
      <c r="O36" s="69"/>
      <c r="P36" s="69"/>
      <c r="Q36" s="69"/>
      <c r="R36" s="69"/>
      <c r="S36" s="69"/>
      <c r="T36" s="69"/>
      <c r="U36" s="69"/>
      <c r="V36" s="69"/>
      <c r="W36" s="69"/>
      <c r="X36" s="69"/>
      <c r="Y36" s="3"/>
      <c r="Z36" s="3"/>
      <c r="AA36" s="3"/>
      <c r="AB36" s="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3"/>
      <c r="AS36" s="33"/>
      <c r="AT36" s="33"/>
    </row>
    <row r="37" spans="1:94" ht="15.75" thickBot="1" x14ac:dyDescent="0.25">
      <c r="A37" s="8">
        <f t="shared" si="2"/>
        <v>33</v>
      </c>
      <c r="B37" s="10"/>
      <c r="C37" s="3" t="str">
        <f t="shared" si="0"/>
        <v/>
      </c>
      <c r="D37" s="34" t="s">
        <v>22</v>
      </c>
      <c r="E37" s="64" t="s">
        <v>23</v>
      </c>
      <c r="F37" s="64" t="s">
        <v>24</v>
      </c>
      <c r="G37" s="64" t="s">
        <v>25</v>
      </c>
      <c r="H37" s="64" t="s">
        <v>26</v>
      </c>
      <c r="I37" s="64" t="s">
        <v>27</v>
      </c>
      <c r="J37" s="64" t="s">
        <v>28</v>
      </c>
      <c r="K37" s="64" t="s">
        <v>29</v>
      </c>
      <c r="L37" s="64" t="s">
        <v>30</v>
      </c>
      <c r="M37" s="64" t="s">
        <v>31</v>
      </c>
      <c r="N37" s="64" t="s">
        <v>32</v>
      </c>
      <c r="O37" s="64" t="s">
        <v>33</v>
      </c>
      <c r="P37" s="64" t="s">
        <v>34</v>
      </c>
      <c r="Q37" s="64" t="s">
        <v>35</v>
      </c>
      <c r="R37" s="64" t="s">
        <v>36</v>
      </c>
      <c r="S37" s="64" t="s">
        <v>37</v>
      </c>
      <c r="T37" s="64" t="s">
        <v>38</v>
      </c>
      <c r="U37" s="64" t="s">
        <v>39</v>
      </c>
      <c r="V37" s="64" t="s">
        <v>40</v>
      </c>
      <c r="W37" s="64" t="s">
        <v>41</v>
      </c>
      <c r="X37" s="64" t="s">
        <v>42</v>
      </c>
      <c r="Y37" s="64" t="s">
        <v>43</v>
      </c>
      <c r="Z37" s="64" t="s">
        <v>44</v>
      </c>
      <c r="AA37" s="64" t="s">
        <v>45</v>
      </c>
      <c r="AB37" s="64" t="s">
        <v>46</v>
      </c>
      <c r="AC37" s="64" t="s">
        <v>47</v>
      </c>
      <c r="AD37" s="64" t="s">
        <v>48</v>
      </c>
      <c r="AE37" s="64" t="s">
        <v>49</v>
      </c>
      <c r="AF37" s="64" t="s">
        <v>50</v>
      </c>
      <c r="AG37" s="33"/>
      <c r="AH37" s="33"/>
      <c r="AI37" s="33"/>
      <c r="AJ37" s="33"/>
      <c r="AK37" s="33"/>
      <c r="AL37" s="33"/>
      <c r="AM37" s="33"/>
      <c r="AN37" s="33"/>
      <c r="AO37" s="33"/>
      <c r="AP37" s="33"/>
      <c r="AQ37" s="33"/>
      <c r="AR37" s="33"/>
      <c r="AS37" s="33"/>
      <c r="AT37" s="33"/>
      <c r="AU37" s="33"/>
      <c r="AV37" s="33"/>
      <c r="AW37" s="33"/>
      <c r="AX37" s="33"/>
      <c r="AY37" s="33"/>
      <c r="AZ37" s="33"/>
      <c r="BA37" s="33"/>
      <c r="BB37" s="33"/>
      <c r="BC37" s="33"/>
      <c r="BD37" s="33"/>
      <c r="BE37" s="33"/>
      <c r="BF37" s="33"/>
      <c r="BG37" s="33"/>
      <c r="BH37" s="33"/>
      <c r="BI37" s="33"/>
      <c r="BJ37" s="33"/>
      <c r="BK37" s="33"/>
      <c r="BL37" s="33"/>
      <c r="BM37" s="33"/>
      <c r="BN37" s="33"/>
      <c r="BO37" s="33"/>
      <c r="BP37" s="33"/>
      <c r="BQ37" s="33"/>
      <c r="BR37" s="33"/>
      <c r="BS37" s="33"/>
      <c r="BT37" s="33"/>
      <c r="BU37" s="33"/>
      <c r="BV37" s="33"/>
      <c r="BW37" s="33"/>
      <c r="BX37" s="33"/>
      <c r="BY37" s="33"/>
      <c r="BZ37" s="33"/>
      <c r="CA37" s="33"/>
      <c r="CB37" s="33"/>
      <c r="CC37" s="33"/>
      <c r="CD37" s="33"/>
      <c r="CE37" s="33"/>
      <c r="CF37" s="33"/>
      <c r="CG37" s="33"/>
      <c r="CH37" s="33"/>
      <c r="CI37" s="33"/>
      <c r="CJ37" s="33"/>
      <c r="CK37" s="33"/>
      <c r="CL37" s="33"/>
      <c r="CM37" s="33"/>
      <c r="CN37" s="33"/>
      <c r="CO37" s="33"/>
      <c r="CP37" s="33"/>
    </row>
    <row r="38" spans="1:94" ht="15" x14ac:dyDescent="0.2">
      <c r="A38" s="8">
        <f t="shared" si="2"/>
        <v>34</v>
      </c>
      <c r="B38" s="10"/>
      <c r="C38" s="3" t="str">
        <f t="shared" si="0"/>
        <v/>
      </c>
      <c r="D38" s="35" t="s">
        <v>21</v>
      </c>
      <c r="E38" s="36">
        <f>COUNTIF(E42:E141, "&gt;0")</f>
        <v>0</v>
      </c>
      <c r="F38" s="37">
        <f t="shared" ref="F38:V38" si="6">COUNTIF(F42:F141, "&gt;0")</f>
        <v>0</v>
      </c>
      <c r="G38" s="37">
        <f t="shared" si="6"/>
        <v>0</v>
      </c>
      <c r="H38" s="37">
        <f t="shared" si="6"/>
        <v>0</v>
      </c>
      <c r="I38" s="37">
        <f t="shared" si="6"/>
        <v>0</v>
      </c>
      <c r="J38" s="37">
        <f t="shared" si="6"/>
        <v>0</v>
      </c>
      <c r="K38" s="37">
        <f t="shared" si="6"/>
        <v>0</v>
      </c>
      <c r="L38" s="37">
        <f t="shared" si="6"/>
        <v>0</v>
      </c>
      <c r="M38" s="37">
        <f t="shared" si="6"/>
        <v>0</v>
      </c>
      <c r="N38" s="37">
        <f t="shared" si="6"/>
        <v>0</v>
      </c>
      <c r="O38" s="37">
        <f t="shared" si="6"/>
        <v>0</v>
      </c>
      <c r="P38" s="37">
        <f t="shared" si="6"/>
        <v>0</v>
      </c>
      <c r="Q38" s="37">
        <f t="shared" si="6"/>
        <v>0</v>
      </c>
      <c r="R38" s="37">
        <f t="shared" si="6"/>
        <v>0</v>
      </c>
      <c r="S38" s="37">
        <f t="shared" si="6"/>
        <v>0</v>
      </c>
      <c r="T38" s="37">
        <f t="shared" si="6"/>
        <v>0</v>
      </c>
      <c r="U38" s="37">
        <f t="shared" si="6"/>
        <v>0</v>
      </c>
      <c r="V38" s="37">
        <f t="shared" si="6"/>
        <v>0</v>
      </c>
      <c r="W38" s="37">
        <f t="shared" ref="W38:AF38" si="7">COUNTIF(W42:W141, "&gt;0")</f>
        <v>0</v>
      </c>
      <c r="X38" s="37">
        <f t="shared" si="7"/>
        <v>0</v>
      </c>
      <c r="Y38" s="37">
        <f t="shared" si="7"/>
        <v>0</v>
      </c>
      <c r="Z38" s="37">
        <f t="shared" si="7"/>
        <v>0</v>
      </c>
      <c r="AA38" s="37">
        <f t="shared" si="7"/>
        <v>0</v>
      </c>
      <c r="AB38" s="37">
        <f t="shared" si="7"/>
        <v>0</v>
      </c>
      <c r="AC38" s="37">
        <f t="shared" si="7"/>
        <v>0</v>
      </c>
      <c r="AD38" s="37">
        <f t="shared" si="7"/>
        <v>0</v>
      </c>
      <c r="AE38" s="37">
        <f t="shared" si="7"/>
        <v>0</v>
      </c>
      <c r="AF38" s="38">
        <f t="shared" si="7"/>
        <v>0</v>
      </c>
      <c r="AG38" s="3"/>
      <c r="AN38" s="3"/>
      <c r="AO38" s="3"/>
      <c r="AP38" s="3"/>
      <c r="AQ38" s="33"/>
      <c r="AR38" s="33"/>
      <c r="AS38" s="33"/>
      <c r="AT38" s="33"/>
      <c r="AU38" s="33"/>
      <c r="AV38" s="33"/>
      <c r="AW38" s="33"/>
      <c r="AX38" s="33"/>
      <c r="AY38" s="33"/>
      <c r="AZ38" s="33"/>
      <c r="BA38" s="33"/>
      <c r="BB38" s="33"/>
      <c r="BC38" s="33"/>
      <c r="BD38" s="33"/>
      <c r="BE38" s="33"/>
      <c r="BF38" s="33"/>
      <c r="BG38" s="33"/>
      <c r="BH38" s="33"/>
      <c r="BI38" s="33"/>
      <c r="BJ38" s="33"/>
      <c r="BK38" s="33"/>
      <c r="BL38" s="33"/>
      <c r="BM38" s="33"/>
      <c r="BN38" s="33"/>
      <c r="BO38" s="33"/>
      <c r="BP38" s="33"/>
      <c r="BQ38" s="33"/>
      <c r="BR38" s="33"/>
      <c r="BS38" s="33"/>
      <c r="BT38" s="33"/>
      <c r="BU38" s="33"/>
      <c r="BV38" s="33"/>
      <c r="BW38" s="33"/>
      <c r="BX38" s="33"/>
      <c r="BY38" s="33"/>
      <c r="BZ38" s="33"/>
      <c r="CA38" s="33"/>
      <c r="CB38" s="33"/>
      <c r="CC38" s="33"/>
      <c r="CD38" s="33"/>
      <c r="CE38" s="33"/>
      <c r="CF38" s="33"/>
      <c r="CG38" s="33"/>
      <c r="CH38" s="33"/>
      <c r="CI38" s="33"/>
      <c r="CJ38" s="33"/>
      <c r="CK38" s="33"/>
      <c r="CL38" s="33"/>
      <c r="CM38" s="33"/>
      <c r="CN38" s="33"/>
      <c r="CO38" s="33"/>
      <c r="CP38" s="33"/>
    </row>
    <row r="39" spans="1:94" ht="15" x14ac:dyDescent="0.2">
      <c r="A39" s="8">
        <f t="shared" si="2"/>
        <v>35</v>
      </c>
      <c r="B39" s="10"/>
      <c r="C39" s="3" t="str">
        <f t="shared" si="0"/>
        <v/>
      </c>
      <c r="D39" s="35" t="s">
        <v>52</v>
      </c>
      <c r="E39" s="40">
        <f>IFERROR(AVERAGE(E42:E141), 0)</f>
        <v>0</v>
      </c>
      <c r="F39" s="41">
        <f t="shared" ref="F39:V39" si="8">IFERROR(AVERAGE(F42:F141), 0)</f>
        <v>0</v>
      </c>
      <c r="G39" s="41">
        <f t="shared" si="8"/>
        <v>0</v>
      </c>
      <c r="H39" s="41">
        <f t="shared" si="8"/>
        <v>0</v>
      </c>
      <c r="I39" s="41">
        <f t="shared" si="8"/>
        <v>0</v>
      </c>
      <c r="J39" s="41">
        <f t="shared" si="8"/>
        <v>0</v>
      </c>
      <c r="K39" s="41">
        <f t="shared" si="8"/>
        <v>0</v>
      </c>
      <c r="L39" s="41">
        <f t="shared" si="8"/>
        <v>0</v>
      </c>
      <c r="M39" s="41">
        <f t="shared" si="8"/>
        <v>0</v>
      </c>
      <c r="N39" s="41">
        <f t="shared" si="8"/>
        <v>0</v>
      </c>
      <c r="O39" s="41">
        <f t="shared" si="8"/>
        <v>0</v>
      </c>
      <c r="P39" s="41">
        <f t="shared" si="8"/>
        <v>0</v>
      </c>
      <c r="Q39" s="41">
        <f t="shared" si="8"/>
        <v>0</v>
      </c>
      <c r="R39" s="41">
        <f t="shared" si="8"/>
        <v>0</v>
      </c>
      <c r="S39" s="41">
        <f t="shared" si="8"/>
        <v>0</v>
      </c>
      <c r="T39" s="41">
        <f t="shared" si="8"/>
        <v>0</v>
      </c>
      <c r="U39" s="41">
        <f t="shared" si="8"/>
        <v>0</v>
      </c>
      <c r="V39" s="41">
        <f t="shared" si="8"/>
        <v>0</v>
      </c>
      <c r="W39" s="41">
        <f t="shared" ref="W39:AF39" si="9">IFERROR(AVERAGE(W42:W141), 0)</f>
        <v>0</v>
      </c>
      <c r="X39" s="41">
        <f t="shared" si="9"/>
        <v>0</v>
      </c>
      <c r="Y39" s="41">
        <f t="shared" si="9"/>
        <v>0</v>
      </c>
      <c r="Z39" s="41">
        <f t="shared" si="9"/>
        <v>0</v>
      </c>
      <c r="AA39" s="41">
        <f t="shared" si="9"/>
        <v>0</v>
      </c>
      <c r="AB39" s="41">
        <f t="shared" si="9"/>
        <v>0</v>
      </c>
      <c r="AC39" s="41">
        <f t="shared" si="9"/>
        <v>0</v>
      </c>
      <c r="AD39" s="41">
        <f t="shared" si="9"/>
        <v>0</v>
      </c>
      <c r="AE39" s="41">
        <f t="shared" si="9"/>
        <v>0</v>
      </c>
      <c r="AF39" s="42">
        <f t="shared" si="9"/>
        <v>0</v>
      </c>
      <c r="AG39" s="3"/>
      <c r="AN39" s="3"/>
      <c r="AO39" s="3"/>
      <c r="AP39" s="3"/>
      <c r="AQ39" s="33"/>
      <c r="AR39" s="33"/>
      <c r="AS39" s="33"/>
      <c r="AT39" s="33"/>
      <c r="AU39" s="33"/>
      <c r="AV39" s="33"/>
      <c r="AW39" s="33"/>
      <c r="AX39" s="33"/>
      <c r="AY39" s="33"/>
      <c r="AZ39" s="33"/>
      <c r="BA39" s="33"/>
      <c r="BB39" s="33"/>
      <c r="BC39" s="33"/>
      <c r="BD39" s="33"/>
      <c r="BE39" s="33"/>
      <c r="BF39" s="33"/>
      <c r="BG39" s="33"/>
      <c r="BH39" s="33"/>
      <c r="BI39" s="33"/>
      <c r="BJ39" s="33"/>
      <c r="BK39" s="33"/>
      <c r="BL39" s="33"/>
      <c r="BM39" s="33"/>
      <c r="BN39" s="33"/>
      <c r="BO39" s="33"/>
      <c r="BP39" s="33"/>
      <c r="BQ39" s="33"/>
      <c r="BR39" s="33"/>
      <c r="BS39" s="33"/>
      <c r="BT39" s="33"/>
      <c r="BU39" s="33"/>
      <c r="BV39" s="33"/>
      <c r="BW39" s="33"/>
      <c r="BX39" s="33"/>
      <c r="BY39" s="33"/>
      <c r="BZ39" s="33"/>
      <c r="CA39" s="33"/>
      <c r="CB39" s="33"/>
      <c r="CC39" s="33"/>
      <c r="CD39" s="33"/>
      <c r="CE39" s="33"/>
      <c r="CF39" s="33"/>
      <c r="CG39" s="33"/>
      <c r="CH39" s="33"/>
      <c r="CI39" s="33"/>
      <c r="CJ39" s="33"/>
      <c r="CK39" s="33"/>
      <c r="CL39" s="33"/>
      <c r="CM39" s="33"/>
      <c r="CN39" s="33"/>
      <c r="CO39" s="33"/>
      <c r="CP39" s="33"/>
    </row>
    <row r="40" spans="1:94" ht="15" x14ac:dyDescent="0.2">
      <c r="A40" s="8">
        <f t="shared" si="2"/>
        <v>36</v>
      </c>
      <c r="B40" s="10"/>
      <c r="C40" s="3" t="str">
        <f t="shared" si="0"/>
        <v/>
      </c>
      <c r="D40" s="35" t="s">
        <v>53</v>
      </c>
      <c r="E40" s="43">
        <f>IFERROR((E38-E144)/E38, 0)</f>
        <v>0</v>
      </c>
      <c r="F40" s="44">
        <f t="shared" ref="F40:V40" si="10">IFERROR((F38-F144)/F38, 0)</f>
        <v>0</v>
      </c>
      <c r="G40" s="44">
        <f t="shared" si="10"/>
        <v>0</v>
      </c>
      <c r="H40" s="44">
        <f t="shared" si="10"/>
        <v>0</v>
      </c>
      <c r="I40" s="44">
        <f t="shared" si="10"/>
        <v>0</v>
      </c>
      <c r="J40" s="44">
        <f t="shared" si="10"/>
        <v>0</v>
      </c>
      <c r="K40" s="44">
        <f t="shared" si="10"/>
        <v>0</v>
      </c>
      <c r="L40" s="44">
        <f t="shared" si="10"/>
        <v>0</v>
      </c>
      <c r="M40" s="44">
        <f t="shared" si="10"/>
        <v>0</v>
      </c>
      <c r="N40" s="44">
        <f t="shared" si="10"/>
        <v>0</v>
      </c>
      <c r="O40" s="44">
        <f t="shared" si="10"/>
        <v>0</v>
      </c>
      <c r="P40" s="44">
        <f t="shared" si="10"/>
        <v>0</v>
      </c>
      <c r="Q40" s="44">
        <f t="shared" si="10"/>
        <v>0</v>
      </c>
      <c r="R40" s="44">
        <f t="shared" si="10"/>
        <v>0</v>
      </c>
      <c r="S40" s="44">
        <f t="shared" si="10"/>
        <v>0</v>
      </c>
      <c r="T40" s="44">
        <f t="shared" si="10"/>
        <v>0</v>
      </c>
      <c r="U40" s="44">
        <f t="shared" si="10"/>
        <v>0</v>
      </c>
      <c r="V40" s="44">
        <f t="shared" si="10"/>
        <v>0</v>
      </c>
      <c r="W40" s="44">
        <f t="shared" ref="W40:AF40" si="11">IFERROR((W38-W144)/W38, 0)</f>
        <v>0</v>
      </c>
      <c r="X40" s="44">
        <f t="shared" si="11"/>
        <v>0</v>
      </c>
      <c r="Y40" s="44">
        <f t="shared" si="11"/>
        <v>0</v>
      </c>
      <c r="Z40" s="44">
        <f t="shared" si="11"/>
        <v>0</v>
      </c>
      <c r="AA40" s="44">
        <f t="shared" si="11"/>
        <v>0</v>
      </c>
      <c r="AB40" s="44">
        <f t="shared" si="11"/>
        <v>0</v>
      </c>
      <c r="AC40" s="44">
        <f t="shared" si="11"/>
        <v>0</v>
      </c>
      <c r="AD40" s="44">
        <f t="shared" si="11"/>
        <v>0</v>
      </c>
      <c r="AE40" s="44">
        <f t="shared" si="11"/>
        <v>0</v>
      </c>
      <c r="AF40" s="45">
        <f t="shared" si="11"/>
        <v>0</v>
      </c>
      <c r="AG40" s="3"/>
      <c r="AN40" s="3"/>
      <c r="AO40" s="3"/>
      <c r="AP40" s="3"/>
      <c r="AQ40" s="33"/>
      <c r="AR40" s="33"/>
      <c r="AS40" s="33"/>
      <c r="AT40" s="33"/>
      <c r="AU40" s="33"/>
      <c r="AV40" s="33"/>
      <c r="AW40" s="33"/>
      <c r="AX40" s="33"/>
      <c r="AY40" s="33"/>
      <c r="AZ40" s="33"/>
      <c r="BA40" s="33"/>
      <c r="BB40" s="33"/>
      <c r="BC40" s="33"/>
      <c r="BD40" s="33"/>
      <c r="BE40" s="33"/>
      <c r="BF40" s="33"/>
      <c r="BG40" s="33"/>
      <c r="BH40" s="33"/>
      <c r="BI40" s="33"/>
      <c r="BJ40" s="33"/>
      <c r="BK40" s="33"/>
      <c r="BL40" s="33"/>
      <c r="BM40" s="33"/>
      <c r="BN40" s="33"/>
      <c r="BO40" s="33"/>
      <c r="BP40" s="33"/>
      <c r="BQ40" s="33"/>
      <c r="BR40" s="33"/>
      <c r="BS40" s="33"/>
      <c r="BT40" s="33"/>
      <c r="BU40" s="33"/>
      <c r="BV40" s="33"/>
      <c r="BW40" s="33"/>
      <c r="BX40" s="33"/>
      <c r="BY40" s="33"/>
      <c r="BZ40" s="33"/>
      <c r="CA40" s="33"/>
      <c r="CB40" s="33"/>
      <c r="CC40" s="33"/>
      <c r="CD40" s="33"/>
      <c r="CE40" s="33"/>
      <c r="CF40" s="33"/>
      <c r="CG40" s="33"/>
      <c r="CH40" s="33"/>
      <c r="CI40" s="33"/>
      <c r="CJ40" s="33"/>
      <c r="CK40" s="33"/>
      <c r="CL40" s="33"/>
      <c r="CM40" s="33"/>
      <c r="CN40" s="33"/>
      <c r="CO40" s="33"/>
      <c r="CP40" s="33"/>
    </row>
    <row r="41" spans="1:94" ht="15.75" thickBot="1" x14ac:dyDescent="0.25">
      <c r="A41" s="8">
        <f t="shared" si="2"/>
        <v>37</v>
      </c>
      <c r="B41" s="10"/>
      <c r="C41" s="3" t="str">
        <f t="shared" si="0"/>
        <v/>
      </c>
      <c r="D41" s="35" t="s">
        <v>12</v>
      </c>
      <c r="E41" s="46">
        <f>IFERROR(STDEV(E42:E141)/E39, 0)</f>
        <v>0</v>
      </c>
      <c r="F41" s="47">
        <f t="shared" ref="F41:V41" si="12">IFERROR(STDEV(F42:F141)/F39, 0)</f>
        <v>0</v>
      </c>
      <c r="G41" s="47">
        <f t="shared" si="12"/>
        <v>0</v>
      </c>
      <c r="H41" s="47">
        <f t="shared" si="12"/>
        <v>0</v>
      </c>
      <c r="I41" s="47">
        <f t="shared" si="12"/>
        <v>0</v>
      </c>
      <c r="J41" s="47">
        <f t="shared" si="12"/>
        <v>0</v>
      </c>
      <c r="K41" s="47">
        <f t="shared" si="12"/>
        <v>0</v>
      </c>
      <c r="L41" s="47">
        <f t="shared" si="12"/>
        <v>0</v>
      </c>
      <c r="M41" s="47">
        <f t="shared" si="12"/>
        <v>0</v>
      </c>
      <c r="N41" s="47">
        <f t="shared" si="12"/>
        <v>0</v>
      </c>
      <c r="O41" s="47">
        <f t="shared" si="12"/>
        <v>0</v>
      </c>
      <c r="P41" s="47">
        <f t="shared" si="12"/>
        <v>0</v>
      </c>
      <c r="Q41" s="47">
        <f t="shared" si="12"/>
        <v>0</v>
      </c>
      <c r="R41" s="47">
        <f t="shared" si="12"/>
        <v>0</v>
      </c>
      <c r="S41" s="47">
        <f t="shared" si="12"/>
        <v>0</v>
      </c>
      <c r="T41" s="47">
        <f t="shared" si="12"/>
        <v>0</v>
      </c>
      <c r="U41" s="47">
        <f t="shared" si="12"/>
        <v>0</v>
      </c>
      <c r="V41" s="47">
        <f t="shared" si="12"/>
        <v>0</v>
      </c>
      <c r="W41" s="47">
        <f t="shared" ref="W41:AF41" si="13">IFERROR(STDEV(W42:W141)/W39, 0)</f>
        <v>0</v>
      </c>
      <c r="X41" s="47">
        <f t="shared" si="13"/>
        <v>0</v>
      </c>
      <c r="Y41" s="47">
        <f t="shared" si="13"/>
        <v>0</v>
      </c>
      <c r="Z41" s="47">
        <f t="shared" si="13"/>
        <v>0</v>
      </c>
      <c r="AA41" s="47">
        <f t="shared" si="13"/>
        <v>0</v>
      </c>
      <c r="AB41" s="47">
        <f t="shared" si="13"/>
        <v>0</v>
      </c>
      <c r="AC41" s="47">
        <f t="shared" si="13"/>
        <v>0</v>
      </c>
      <c r="AD41" s="47">
        <f t="shared" si="13"/>
        <v>0</v>
      </c>
      <c r="AE41" s="47">
        <f t="shared" si="13"/>
        <v>0</v>
      </c>
      <c r="AF41" s="48">
        <f t="shared" si="13"/>
        <v>0</v>
      </c>
      <c r="AG41" s="3"/>
      <c r="AN41" s="3"/>
      <c r="AO41" s="3"/>
      <c r="AP41" s="3"/>
      <c r="AQ41" s="3"/>
      <c r="AR41" s="3"/>
      <c r="AS41" s="3"/>
      <c r="AT41" s="3"/>
    </row>
    <row r="42" spans="1:94" ht="15" x14ac:dyDescent="0.2">
      <c r="A42" s="8">
        <f t="shared" si="2"/>
        <v>38</v>
      </c>
      <c r="B42" s="10"/>
      <c r="C42" s="3" t="str">
        <f t="shared" si="0"/>
        <v/>
      </c>
      <c r="D42" s="49">
        <v>1</v>
      </c>
      <c r="E42" s="50"/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51"/>
      <c r="T42" s="51"/>
      <c r="U42" s="51"/>
      <c r="V42" s="51"/>
      <c r="W42" s="51"/>
      <c r="X42" s="51"/>
      <c r="Y42" s="51"/>
      <c r="Z42" s="51"/>
      <c r="AA42" s="51"/>
      <c r="AB42" s="51"/>
      <c r="AC42" s="51"/>
      <c r="AD42" s="51"/>
      <c r="AE42" s="51"/>
      <c r="AF42" s="51"/>
      <c r="AG42" s="3"/>
      <c r="AN42" s="3"/>
      <c r="AO42" s="3"/>
      <c r="AP42" s="3"/>
      <c r="AQ42" s="3"/>
      <c r="AR42" s="3"/>
      <c r="AS42" s="3"/>
      <c r="AT42" s="3"/>
    </row>
    <row r="43" spans="1:94" ht="15" x14ac:dyDescent="0.2">
      <c r="A43" s="8">
        <f t="shared" si="2"/>
        <v>39</v>
      </c>
      <c r="B43" s="10"/>
      <c r="C43" s="3" t="str">
        <f t="shared" si="0"/>
        <v/>
      </c>
      <c r="D43" s="49">
        <v>2</v>
      </c>
      <c r="E43" s="52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53"/>
      <c r="Y43" s="53"/>
      <c r="Z43" s="53"/>
      <c r="AA43" s="53"/>
      <c r="AB43" s="53"/>
      <c r="AC43" s="53"/>
      <c r="AD43" s="53"/>
      <c r="AE43" s="53"/>
      <c r="AF43" s="53"/>
      <c r="AG43" s="3"/>
      <c r="AN43" s="3"/>
      <c r="AO43" s="3"/>
      <c r="AP43" s="3"/>
      <c r="AQ43" s="3"/>
      <c r="AR43" s="3"/>
      <c r="AS43" s="3"/>
      <c r="AT43" s="3"/>
    </row>
    <row r="44" spans="1:94" ht="15" x14ac:dyDescent="0.2">
      <c r="A44" s="8">
        <f t="shared" si="2"/>
        <v>40</v>
      </c>
      <c r="B44" s="10"/>
      <c r="C44" s="3" t="str">
        <f t="shared" si="0"/>
        <v/>
      </c>
      <c r="D44" s="49">
        <v>3</v>
      </c>
      <c r="E44" s="52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  <c r="AA44" s="53"/>
      <c r="AB44" s="53"/>
      <c r="AC44" s="53"/>
      <c r="AD44" s="53"/>
      <c r="AE44" s="53"/>
      <c r="AF44" s="53"/>
      <c r="AG44" s="3"/>
      <c r="AN44" s="3"/>
      <c r="AO44" s="3"/>
      <c r="AP44" s="3"/>
      <c r="AQ44" s="3"/>
      <c r="AR44" s="3"/>
      <c r="AS44" s="3"/>
      <c r="AT44" s="3"/>
    </row>
    <row r="45" spans="1:94" ht="15" x14ac:dyDescent="0.2">
      <c r="A45" s="8">
        <f t="shared" si="2"/>
        <v>41</v>
      </c>
      <c r="B45" s="10"/>
      <c r="C45" s="3" t="str">
        <f t="shared" si="0"/>
        <v/>
      </c>
      <c r="D45" s="49">
        <v>4</v>
      </c>
      <c r="E45" s="52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  <c r="X45" s="53"/>
      <c r="Y45" s="53"/>
      <c r="Z45" s="53"/>
      <c r="AA45" s="53"/>
      <c r="AB45" s="53"/>
      <c r="AC45" s="53"/>
      <c r="AD45" s="53"/>
      <c r="AE45" s="53"/>
      <c r="AF45" s="53"/>
      <c r="AG45" s="3"/>
      <c r="AN45" s="3"/>
      <c r="AO45" s="3"/>
      <c r="AP45" s="3"/>
      <c r="AQ45" s="3"/>
      <c r="AR45" s="3"/>
      <c r="AS45" s="3"/>
      <c r="AT45" s="3"/>
    </row>
    <row r="46" spans="1:94" ht="15" x14ac:dyDescent="0.2">
      <c r="A46" s="8">
        <f t="shared" si="2"/>
        <v>42</v>
      </c>
      <c r="B46" s="10"/>
      <c r="C46" s="3" t="str">
        <f t="shared" si="0"/>
        <v/>
      </c>
      <c r="D46" s="49">
        <v>5</v>
      </c>
      <c r="E46" s="52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3"/>
      <c r="X46" s="53"/>
      <c r="Y46" s="53"/>
      <c r="Z46" s="53"/>
      <c r="AA46" s="53"/>
      <c r="AB46" s="53"/>
      <c r="AC46" s="53"/>
      <c r="AD46" s="53"/>
      <c r="AE46" s="53"/>
      <c r="AF46" s="53"/>
      <c r="AG46" s="3"/>
      <c r="AN46" s="3"/>
      <c r="AO46" s="3"/>
      <c r="AP46" s="3"/>
      <c r="AQ46" s="3"/>
      <c r="AR46" s="3"/>
      <c r="AS46" s="3"/>
      <c r="AT46" s="3"/>
    </row>
    <row r="47" spans="1:94" ht="15" x14ac:dyDescent="0.2">
      <c r="A47" s="8">
        <f t="shared" si="2"/>
        <v>43</v>
      </c>
      <c r="B47" s="10"/>
      <c r="C47" s="3" t="str">
        <f t="shared" si="0"/>
        <v/>
      </c>
      <c r="D47" s="49">
        <v>6</v>
      </c>
      <c r="E47" s="52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53"/>
      <c r="R47" s="53"/>
      <c r="S47" s="53"/>
      <c r="T47" s="53"/>
      <c r="U47" s="53"/>
      <c r="V47" s="53"/>
      <c r="W47" s="53"/>
      <c r="X47" s="53"/>
      <c r="Y47" s="53"/>
      <c r="Z47" s="53"/>
      <c r="AA47" s="53"/>
      <c r="AB47" s="53"/>
      <c r="AC47" s="53"/>
      <c r="AD47" s="53"/>
      <c r="AE47" s="53"/>
      <c r="AF47" s="53"/>
      <c r="AG47" s="3"/>
      <c r="AN47" s="3"/>
      <c r="AO47" s="3"/>
      <c r="AP47" s="3"/>
      <c r="AQ47" s="3"/>
      <c r="AR47" s="3"/>
      <c r="AS47" s="3"/>
      <c r="AT47" s="3"/>
    </row>
    <row r="48" spans="1:94" ht="15" x14ac:dyDescent="0.2">
      <c r="A48" s="8">
        <f t="shared" si="2"/>
        <v>44</v>
      </c>
      <c r="B48" s="10"/>
      <c r="C48" s="3" t="str">
        <f t="shared" si="0"/>
        <v/>
      </c>
      <c r="D48" s="49">
        <v>7</v>
      </c>
      <c r="E48" s="52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53"/>
      <c r="Q48" s="53"/>
      <c r="R48" s="53"/>
      <c r="S48" s="53"/>
      <c r="T48" s="53"/>
      <c r="U48" s="53"/>
      <c r="V48" s="53"/>
      <c r="W48" s="53"/>
      <c r="X48" s="53"/>
      <c r="Y48" s="53"/>
      <c r="Z48" s="53"/>
      <c r="AA48" s="53"/>
      <c r="AB48" s="53"/>
      <c r="AC48" s="53"/>
      <c r="AD48" s="53"/>
      <c r="AE48" s="53"/>
      <c r="AF48" s="53"/>
      <c r="AG48" s="3"/>
      <c r="AN48" s="3"/>
      <c r="AO48" s="3"/>
      <c r="AP48" s="3"/>
      <c r="AQ48" s="3"/>
      <c r="AR48" s="3"/>
      <c r="AS48" s="3"/>
      <c r="AT48" s="3"/>
    </row>
    <row r="49" spans="1:32" ht="15" x14ac:dyDescent="0.2">
      <c r="A49" s="8">
        <f t="shared" si="2"/>
        <v>45</v>
      </c>
      <c r="B49" s="10"/>
      <c r="C49" s="3" t="str">
        <f t="shared" si="0"/>
        <v/>
      </c>
      <c r="D49" s="49">
        <v>8</v>
      </c>
      <c r="E49" s="52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3"/>
      <c r="Q49" s="53"/>
      <c r="R49" s="53"/>
      <c r="S49" s="53"/>
      <c r="T49" s="53"/>
      <c r="U49" s="53"/>
      <c r="V49" s="53"/>
      <c r="W49" s="53"/>
      <c r="X49" s="53"/>
      <c r="Y49" s="53"/>
      <c r="Z49" s="53"/>
      <c r="AA49" s="53"/>
      <c r="AB49" s="53"/>
      <c r="AC49" s="53"/>
      <c r="AD49" s="53"/>
      <c r="AE49" s="53"/>
      <c r="AF49" s="53"/>
    </row>
    <row r="50" spans="1:32" ht="15" x14ac:dyDescent="0.2">
      <c r="A50" s="8">
        <f t="shared" si="2"/>
        <v>46</v>
      </c>
      <c r="B50" s="10"/>
      <c r="C50" s="3" t="str">
        <f t="shared" si="0"/>
        <v/>
      </c>
      <c r="D50" s="49">
        <v>9</v>
      </c>
      <c r="E50" s="52"/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53"/>
      <c r="Q50" s="53"/>
      <c r="R50" s="53"/>
      <c r="S50" s="53"/>
      <c r="T50" s="53"/>
      <c r="U50" s="53"/>
      <c r="V50" s="53"/>
      <c r="W50" s="53"/>
      <c r="X50" s="53"/>
      <c r="Y50" s="53"/>
      <c r="Z50" s="53"/>
      <c r="AA50" s="53"/>
      <c r="AB50" s="53"/>
      <c r="AC50" s="53"/>
      <c r="AD50" s="53"/>
      <c r="AE50" s="53"/>
      <c r="AF50" s="53"/>
    </row>
    <row r="51" spans="1:32" ht="15" x14ac:dyDescent="0.2">
      <c r="A51" s="8">
        <f t="shared" si="2"/>
        <v>47</v>
      </c>
      <c r="B51" s="10"/>
      <c r="C51" s="3" t="str">
        <f t="shared" si="0"/>
        <v/>
      </c>
      <c r="D51" s="49">
        <v>10</v>
      </c>
      <c r="E51" s="52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53"/>
      <c r="Q51" s="53"/>
      <c r="R51" s="53"/>
      <c r="S51" s="53"/>
      <c r="T51" s="53"/>
      <c r="U51" s="53"/>
      <c r="V51" s="53"/>
      <c r="W51" s="53"/>
      <c r="X51" s="53"/>
      <c r="Y51" s="53"/>
      <c r="Z51" s="53"/>
      <c r="AA51" s="53"/>
      <c r="AB51" s="53"/>
      <c r="AC51" s="53"/>
      <c r="AD51" s="53"/>
      <c r="AE51" s="53"/>
      <c r="AF51" s="53"/>
    </row>
    <row r="52" spans="1:32" ht="15" x14ac:dyDescent="0.2">
      <c r="A52" s="8">
        <f t="shared" si="2"/>
        <v>48</v>
      </c>
      <c r="B52" s="10"/>
      <c r="C52" s="3" t="str">
        <f t="shared" si="0"/>
        <v/>
      </c>
      <c r="D52" s="49">
        <v>11</v>
      </c>
      <c r="E52" s="52"/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53"/>
      <c r="Q52" s="53"/>
      <c r="R52" s="53"/>
      <c r="S52" s="53"/>
      <c r="T52" s="53"/>
      <c r="U52" s="53"/>
      <c r="V52" s="53"/>
      <c r="W52" s="53"/>
      <c r="X52" s="53"/>
      <c r="Y52" s="53"/>
      <c r="Z52" s="53"/>
      <c r="AA52" s="53"/>
      <c r="AB52" s="53"/>
      <c r="AC52" s="53"/>
      <c r="AD52" s="53"/>
      <c r="AE52" s="53"/>
      <c r="AF52" s="53"/>
    </row>
    <row r="53" spans="1:32" ht="15" x14ac:dyDescent="0.2">
      <c r="A53" s="8">
        <f t="shared" si="2"/>
        <v>49</v>
      </c>
      <c r="B53" s="10"/>
      <c r="C53" s="3" t="str">
        <f t="shared" si="0"/>
        <v/>
      </c>
      <c r="D53" s="49">
        <v>12</v>
      </c>
      <c r="E53" s="52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3"/>
      <c r="X53" s="53"/>
      <c r="Y53" s="53"/>
      <c r="Z53" s="53"/>
      <c r="AA53" s="53"/>
      <c r="AB53" s="53"/>
      <c r="AC53" s="53"/>
      <c r="AD53" s="53"/>
      <c r="AE53" s="53"/>
      <c r="AF53" s="53"/>
    </row>
    <row r="54" spans="1:32" ht="15" x14ac:dyDescent="0.2">
      <c r="A54" s="8">
        <f t="shared" si="2"/>
        <v>50</v>
      </c>
      <c r="B54" s="10"/>
      <c r="C54" s="3" t="str">
        <f t="shared" si="0"/>
        <v/>
      </c>
      <c r="D54" s="49">
        <v>13</v>
      </c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53"/>
      <c r="W54" s="53"/>
      <c r="X54" s="53"/>
      <c r="Y54" s="53"/>
      <c r="Z54" s="53"/>
      <c r="AA54" s="53"/>
      <c r="AB54" s="53"/>
      <c r="AC54" s="53"/>
      <c r="AD54" s="53"/>
      <c r="AE54" s="53"/>
      <c r="AF54" s="53"/>
    </row>
    <row r="55" spans="1:32" ht="15" x14ac:dyDescent="0.2">
      <c r="A55" s="8">
        <f t="shared" si="2"/>
        <v>51</v>
      </c>
      <c r="B55" s="10"/>
      <c r="C55" s="3" t="str">
        <f t="shared" si="0"/>
        <v/>
      </c>
      <c r="D55" s="49">
        <v>14</v>
      </c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53"/>
      <c r="W55" s="53"/>
      <c r="X55" s="53"/>
      <c r="Y55" s="53"/>
      <c r="Z55" s="53"/>
      <c r="AA55" s="53"/>
      <c r="AB55" s="53"/>
      <c r="AC55" s="53"/>
      <c r="AD55" s="53"/>
      <c r="AE55" s="53"/>
      <c r="AF55" s="53"/>
    </row>
    <row r="56" spans="1:32" ht="15" x14ac:dyDescent="0.2">
      <c r="A56" s="8">
        <f t="shared" si="2"/>
        <v>52</v>
      </c>
      <c r="B56" s="10"/>
      <c r="C56" s="3" t="str">
        <f t="shared" si="0"/>
        <v/>
      </c>
      <c r="D56" s="49">
        <v>15</v>
      </c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3"/>
      <c r="X56" s="53"/>
      <c r="Y56" s="53"/>
      <c r="Z56" s="53"/>
      <c r="AA56" s="53"/>
      <c r="AB56" s="53"/>
      <c r="AC56" s="53"/>
      <c r="AD56" s="53"/>
      <c r="AE56" s="53"/>
      <c r="AF56" s="53"/>
    </row>
    <row r="57" spans="1:32" ht="15" x14ac:dyDescent="0.2">
      <c r="A57" s="8">
        <f t="shared" si="2"/>
        <v>53</v>
      </c>
      <c r="B57" s="10"/>
      <c r="C57" s="3" t="str">
        <f t="shared" si="0"/>
        <v/>
      </c>
      <c r="D57" s="49">
        <v>16</v>
      </c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53"/>
      <c r="W57" s="53"/>
      <c r="X57" s="53"/>
      <c r="Y57" s="53"/>
      <c r="Z57" s="53"/>
      <c r="AA57" s="53"/>
      <c r="AB57" s="53"/>
      <c r="AC57" s="53"/>
      <c r="AD57" s="53"/>
      <c r="AE57" s="53"/>
      <c r="AF57" s="53"/>
    </row>
    <row r="58" spans="1:32" ht="15" x14ac:dyDescent="0.2">
      <c r="A58" s="8">
        <f t="shared" si="2"/>
        <v>54</v>
      </c>
      <c r="B58" s="10"/>
      <c r="C58" s="3" t="str">
        <f t="shared" si="0"/>
        <v/>
      </c>
      <c r="D58" s="49">
        <v>17</v>
      </c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53"/>
      <c r="W58" s="53"/>
      <c r="X58" s="53"/>
      <c r="Y58" s="53"/>
      <c r="Z58" s="53"/>
      <c r="AA58" s="53"/>
      <c r="AB58" s="53"/>
      <c r="AC58" s="53"/>
      <c r="AD58" s="53"/>
      <c r="AE58" s="53"/>
      <c r="AF58" s="53"/>
    </row>
    <row r="59" spans="1:32" ht="15" x14ac:dyDescent="0.2">
      <c r="A59" s="8">
        <f t="shared" si="2"/>
        <v>55</v>
      </c>
      <c r="B59" s="10"/>
      <c r="C59" s="3" t="str">
        <f t="shared" si="0"/>
        <v/>
      </c>
      <c r="D59" s="49">
        <v>18</v>
      </c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3"/>
      <c r="W59" s="53"/>
      <c r="X59" s="53"/>
      <c r="Y59" s="53"/>
      <c r="Z59" s="53"/>
      <c r="AA59" s="53"/>
      <c r="AB59" s="53"/>
      <c r="AC59" s="53"/>
      <c r="AD59" s="53"/>
      <c r="AE59" s="53"/>
      <c r="AF59" s="53"/>
    </row>
    <row r="60" spans="1:32" ht="15" x14ac:dyDescent="0.2">
      <c r="A60" s="8">
        <f t="shared" si="2"/>
        <v>56</v>
      </c>
      <c r="B60" s="10"/>
      <c r="C60" s="3" t="str">
        <f t="shared" si="0"/>
        <v/>
      </c>
      <c r="D60" s="49">
        <v>19</v>
      </c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53"/>
      <c r="Q60" s="53"/>
      <c r="R60" s="53"/>
      <c r="S60" s="53"/>
      <c r="T60" s="53"/>
      <c r="U60" s="53"/>
      <c r="V60" s="53"/>
      <c r="W60" s="53"/>
      <c r="X60" s="53"/>
      <c r="Y60" s="53"/>
      <c r="Z60" s="53"/>
      <c r="AA60" s="53"/>
      <c r="AB60" s="53"/>
      <c r="AC60" s="53"/>
      <c r="AD60" s="53"/>
      <c r="AE60" s="53"/>
      <c r="AF60" s="53"/>
    </row>
    <row r="61" spans="1:32" ht="15" x14ac:dyDescent="0.2">
      <c r="A61" s="8">
        <f t="shared" si="2"/>
        <v>57</v>
      </c>
      <c r="B61" s="10"/>
      <c r="C61" s="3" t="str">
        <f t="shared" si="0"/>
        <v/>
      </c>
      <c r="D61" s="49">
        <v>20</v>
      </c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53"/>
      <c r="R61" s="53"/>
      <c r="S61" s="53"/>
      <c r="T61" s="53"/>
      <c r="U61" s="53"/>
      <c r="V61" s="53"/>
      <c r="W61" s="53"/>
      <c r="X61" s="53"/>
      <c r="Y61" s="53"/>
      <c r="Z61" s="53"/>
      <c r="AA61" s="53"/>
      <c r="AB61" s="53"/>
      <c r="AC61" s="53"/>
      <c r="AD61" s="53"/>
      <c r="AE61" s="53"/>
      <c r="AF61" s="53"/>
    </row>
    <row r="62" spans="1:32" ht="15" x14ac:dyDescent="0.2">
      <c r="A62" s="8">
        <f t="shared" si="2"/>
        <v>58</v>
      </c>
      <c r="B62" s="10"/>
      <c r="C62" s="3" t="str">
        <f t="shared" si="0"/>
        <v/>
      </c>
      <c r="D62" s="49">
        <v>21</v>
      </c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3"/>
      <c r="P62" s="53"/>
      <c r="Q62" s="53"/>
      <c r="R62" s="53"/>
      <c r="S62" s="53"/>
      <c r="T62" s="53"/>
      <c r="U62" s="53"/>
      <c r="V62" s="53"/>
      <c r="W62" s="53"/>
      <c r="X62" s="53"/>
      <c r="Y62" s="53"/>
      <c r="Z62" s="53"/>
      <c r="AA62" s="53"/>
      <c r="AB62" s="53"/>
      <c r="AC62" s="53"/>
      <c r="AD62" s="53"/>
      <c r="AE62" s="53"/>
      <c r="AF62" s="53"/>
    </row>
    <row r="63" spans="1:32" ht="15" x14ac:dyDescent="0.2">
      <c r="A63" s="8">
        <f t="shared" si="2"/>
        <v>59</v>
      </c>
      <c r="B63" s="10"/>
      <c r="C63" s="3" t="str">
        <f t="shared" si="0"/>
        <v/>
      </c>
      <c r="D63" s="49">
        <v>22</v>
      </c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53"/>
      <c r="P63" s="53"/>
      <c r="Q63" s="53"/>
      <c r="R63" s="53"/>
      <c r="S63" s="53"/>
      <c r="T63" s="53"/>
      <c r="U63" s="53"/>
      <c r="V63" s="53"/>
      <c r="W63" s="53"/>
      <c r="X63" s="53"/>
      <c r="Y63" s="53"/>
      <c r="Z63" s="53"/>
      <c r="AA63" s="53"/>
      <c r="AB63" s="53"/>
      <c r="AC63" s="53"/>
      <c r="AD63" s="53"/>
      <c r="AE63" s="53"/>
      <c r="AF63" s="53"/>
    </row>
    <row r="64" spans="1:32" ht="15" x14ac:dyDescent="0.2">
      <c r="A64" s="8">
        <f t="shared" si="2"/>
        <v>60</v>
      </c>
      <c r="B64" s="10"/>
      <c r="C64" s="3" t="str">
        <f t="shared" si="0"/>
        <v/>
      </c>
      <c r="D64" s="49">
        <v>23</v>
      </c>
      <c r="E64" s="53"/>
      <c r="F64" s="53"/>
      <c r="G64" s="53"/>
      <c r="H64" s="53"/>
      <c r="I64" s="53"/>
      <c r="J64" s="53"/>
      <c r="K64" s="53"/>
      <c r="L64" s="53"/>
      <c r="M64" s="53"/>
      <c r="N64" s="53"/>
      <c r="O64" s="53"/>
      <c r="P64" s="53"/>
      <c r="Q64" s="53"/>
      <c r="R64" s="53"/>
      <c r="S64" s="53"/>
      <c r="T64" s="53"/>
      <c r="U64" s="53"/>
      <c r="V64" s="53"/>
      <c r="W64" s="53"/>
      <c r="X64" s="53"/>
      <c r="Y64" s="53"/>
      <c r="Z64" s="53"/>
      <c r="AA64" s="53"/>
      <c r="AB64" s="53"/>
      <c r="AC64" s="53"/>
      <c r="AD64" s="53"/>
      <c r="AE64" s="53"/>
      <c r="AF64" s="53"/>
    </row>
    <row r="65" spans="1:32" ht="15" x14ac:dyDescent="0.2">
      <c r="A65" s="8">
        <f t="shared" si="2"/>
        <v>61</v>
      </c>
      <c r="B65" s="10"/>
      <c r="C65" s="3" t="str">
        <f t="shared" si="0"/>
        <v/>
      </c>
      <c r="D65" s="49">
        <v>24</v>
      </c>
      <c r="E65" s="53"/>
      <c r="F65" s="53"/>
      <c r="G65" s="53"/>
      <c r="H65" s="53"/>
      <c r="I65" s="53"/>
      <c r="J65" s="53"/>
      <c r="K65" s="53"/>
      <c r="L65" s="53"/>
      <c r="M65" s="53"/>
      <c r="N65" s="53"/>
      <c r="O65" s="53"/>
      <c r="P65" s="53"/>
      <c r="Q65" s="53"/>
      <c r="R65" s="53"/>
      <c r="S65" s="53"/>
      <c r="T65" s="53"/>
      <c r="U65" s="53"/>
      <c r="V65" s="53"/>
      <c r="W65" s="53"/>
      <c r="X65" s="53"/>
      <c r="Y65" s="53"/>
      <c r="Z65" s="53"/>
      <c r="AA65" s="53"/>
      <c r="AB65" s="53"/>
      <c r="AC65" s="53"/>
      <c r="AD65" s="53"/>
      <c r="AE65" s="53"/>
      <c r="AF65" s="53"/>
    </row>
    <row r="66" spans="1:32" ht="15" x14ac:dyDescent="0.2">
      <c r="A66" s="8">
        <f t="shared" si="2"/>
        <v>62</v>
      </c>
      <c r="B66" s="10"/>
      <c r="C66" s="3" t="str">
        <f t="shared" si="0"/>
        <v/>
      </c>
      <c r="D66" s="49">
        <v>25</v>
      </c>
      <c r="E66" s="53"/>
      <c r="F66" s="53"/>
      <c r="G66" s="53"/>
      <c r="H66" s="53"/>
      <c r="I66" s="53"/>
      <c r="J66" s="53"/>
      <c r="K66" s="53"/>
      <c r="L66" s="53"/>
      <c r="M66" s="53"/>
      <c r="N66" s="53"/>
      <c r="O66" s="53"/>
      <c r="P66" s="53"/>
      <c r="Q66" s="53"/>
      <c r="R66" s="53"/>
      <c r="S66" s="53"/>
      <c r="T66" s="53"/>
      <c r="U66" s="53"/>
      <c r="V66" s="53"/>
      <c r="W66" s="53"/>
      <c r="X66" s="53"/>
      <c r="Y66" s="53"/>
      <c r="Z66" s="53"/>
      <c r="AA66" s="53"/>
      <c r="AB66" s="53"/>
      <c r="AC66" s="53"/>
      <c r="AD66" s="53"/>
      <c r="AE66" s="53"/>
      <c r="AF66" s="53"/>
    </row>
    <row r="67" spans="1:32" ht="15" x14ac:dyDescent="0.2">
      <c r="A67" s="8">
        <f t="shared" si="2"/>
        <v>63</v>
      </c>
      <c r="B67" s="10"/>
      <c r="C67" s="3" t="str">
        <f t="shared" si="0"/>
        <v/>
      </c>
      <c r="D67" s="49">
        <v>26</v>
      </c>
      <c r="E67" s="53"/>
      <c r="F67" s="53"/>
      <c r="G67" s="53"/>
      <c r="H67" s="53"/>
      <c r="I67" s="53"/>
      <c r="J67" s="53"/>
      <c r="K67" s="53"/>
      <c r="L67" s="53"/>
      <c r="M67" s="53"/>
      <c r="N67" s="53"/>
      <c r="O67" s="53"/>
      <c r="P67" s="53"/>
      <c r="Q67" s="53"/>
      <c r="R67" s="53"/>
      <c r="S67" s="53"/>
      <c r="T67" s="53"/>
      <c r="U67" s="53"/>
      <c r="V67" s="53"/>
      <c r="W67" s="53"/>
      <c r="X67" s="53"/>
      <c r="Y67" s="53"/>
      <c r="Z67" s="53"/>
      <c r="AA67" s="53"/>
      <c r="AB67" s="53"/>
      <c r="AC67" s="53"/>
      <c r="AD67" s="53"/>
      <c r="AE67" s="53"/>
      <c r="AF67" s="53"/>
    </row>
    <row r="68" spans="1:32" ht="15" x14ac:dyDescent="0.2">
      <c r="A68" s="8">
        <f t="shared" si="2"/>
        <v>64</v>
      </c>
      <c r="B68" s="10"/>
      <c r="C68" s="3" t="str">
        <f t="shared" si="0"/>
        <v/>
      </c>
      <c r="D68" s="49">
        <v>27</v>
      </c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3"/>
      <c r="P68" s="53"/>
      <c r="Q68" s="53"/>
      <c r="R68" s="53"/>
      <c r="S68" s="53"/>
      <c r="T68" s="53"/>
      <c r="U68" s="53"/>
      <c r="V68" s="53"/>
      <c r="W68" s="53"/>
      <c r="X68" s="53"/>
      <c r="Y68" s="53"/>
      <c r="Z68" s="53"/>
      <c r="AA68" s="53"/>
      <c r="AB68" s="53"/>
      <c r="AC68" s="53"/>
      <c r="AD68" s="53"/>
      <c r="AE68" s="53"/>
      <c r="AF68" s="53"/>
    </row>
    <row r="69" spans="1:32" ht="15" x14ac:dyDescent="0.2">
      <c r="A69" s="8">
        <f t="shared" si="2"/>
        <v>65</v>
      </c>
      <c r="B69" s="10"/>
      <c r="C69" s="3" t="str">
        <f t="shared" ref="C69:C104" si="14">IF(B69=0,"",IF(B69="","",IF(B69&gt;$J$8,"High",IF(B69&lt;$J$9,"Low",""))))</f>
        <v/>
      </c>
      <c r="D69" s="49">
        <v>28</v>
      </c>
      <c r="E69" s="53"/>
      <c r="F69" s="53"/>
      <c r="G69" s="53"/>
      <c r="H69" s="53"/>
      <c r="I69" s="53"/>
      <c r="J69" s="53"/>
      <c r="K69" s="53"/>
      <c r="L69" s="53"/>
      <c r="M69" s="53"/>
      <c r="N69" s="53"/>
      <c r="O69" s="53"/>
      <c r="P69" s="53"/>
      <c r="Q69" s="53"/>
      <c r="R69" s="53"/>
      <c r="S69" s="53"/>
      <c r="T69" s="53"/>
      <c r="U69" s="53"/>
      <c r="V69" s="53"/>
      <c r="W69" s="53"/>
      <c r="X69" s="53"/>
      <c r="Y69" s="53"/>
      <c r="Z69" s="53"/>
      <c r="AA69" s="53"/>
      <c r="AB69" s="53"/>
      <c r="AC69" s="53"/>
      <c r="AD69" s="53"/>
      <c r="AE69" s="53"/>
      <c r="AF69" s="53"/>
    </row>
    <row r="70" spans="1:32" ht="15" x14ac:dyDescent="0.2">
      <c r="A70" s="8">
        <f t="shared" si="2"/>
        <v>66</v>
      </c>
      <c r="B70" s="10"/>
      <c r="C70" s="3" t="str">
        <f t="shared" si="14"/>
        <v/>
      </c>
      <c r="D70" s="49">
        <v>29</v>
      </c>
      <c r="E70" s="53"/>
      <c r="F70" s="53"/>
      <c r="G70" s="53"/>
      <c r="H70" s="53"/>
      <c r="I70" s="53"/>
      <c r="J70" s="53"/>
      <c r="K70" s="53"/>
      <c r="L70" s="53"/>
      <c r="M70" s="53"/>
      <c r="N70" s="53"/>
      <c r="O70" s="53"/>
      <c r="P70" s="53"/>
      <c r="Q70" s="53"/>
      <c r="R70" s="53"/>
      <c r="S70" s="53"/>
      <c r="T70" s="53"/>
      <c r="U70" s="53"/>
      <c r="V70" s="53"/>
      <c r="W70" s="53"/>
      <c r="X70" s="53"/>
      <c r="Y70" s="53"/>
      <c r="Z70" s="53"/>
      <c r="AA70" s="53"/>
      <c r="AB70" s="53"/>
      <c r="AC70" s="53"/>
      <c r="AD70" s="53"/>
      <c r="AE70" s="53"/>
      <c r="AF70" s="53"/>
    </row>
    <row r="71" spans="1:32" ht="15" x14ac:dyDescent="0.2">
      <c r="A71" s="8">
        <f t="shared" ref="A71:A104" si="15">1+A70</f>
        <v>67</v>
      </c>
      <c r="B71" s="10"/>
      <c r="C71" s="3" t="str">
        <f t="shared" si="14"/>
        <v/>
      </c>
      <c r="D71" s="49">
        <v>30</v>
      </c>
      <c r="E71" s="53"/>
      <c r="F71" s="53"/>
      <c r="G71" s="53"/>
      <c r="H71" s="53"/>
      <c r="I71" s="53"/>
      <c r="J71" s="53"/>
      <c r="K71" s="53"/>
      <c r="L71" s="53"/>
      <c r="M71" s="53"/>
      <c r="N71" s="53"/>
      <c r="O71" s="53"/>
      <c r="P71" s="53"/>
      <c r="Q71" s="53"/>
      <c r="R71" s="53"/>
      <c r="S71" s="53"/>
      <c r="T71" s="53"/>
      <c r="U71" s="53"/>
      <c r="V71" s="53"/>
      <c r="W71" s="53"/>
      <c r="X71" s="53"/>
      <c r="Y71" s="53"/>
      <c r="Z71" s="53"/>
      <c r="AA71" s="53"/>
      <c r="AB71" s="53"/>
      <c r="AC71" s="53"/>
      <c r="AD71" s="53"/>
      <c r="AE71" s="53"/>
      <c r="AF71" s="53"/>
    </row>
    <row r="72" spans="1:32" ht="15" x14ac:dyDescent="0.2">
      <c r="A72" s="8">
        <f t="shared" si="15"/>
        <v>68</v>
      </c>
      <c r="B72" s="10"/>
      <c r="C72" s="3" t="str">
        <f t="shared" si="14"/>
        <v/>
      </c>
      <c r="D72" s="49">
        <v>31</v>
      </c>
      <c r="E72" s="53"/>
      <c r="F72" s="53"/>
      <c r="G72" s="53"/>
      <c r="H72" s="53"/>
      <c r="I72" s="53"/>
      <c r="J72" s="53"/>
      <c r="K72" s="53"/>
      <c r="L72" s="53"/>
      <c r="M72" s="53"/>
      <c r="N72" s="53"/>
      <c r="O72" s="53"/>
      <c r="P72" s="53"/>
      <c r="Q72" s="53"/>
      <c r="R72" s="53"/>
      <c r="S72" s="53"/>
      <c r="T72" s="53"/>
      <c r="U72" s="53"/>
      <c r="V72" s="53"/>
      <c r="W72" s="53"/>
      <c r="X72" s="53"/>
      <c r="Y72" s="53"/>
      <c r="Z72" s="53"/>
      <c r="AA72" s="53"/>
      <c r="AB72" s="53"/>
      <c r="AC72" s="53"/>
      <c r="AD72" s="53"/>
      <c r="AE72" s="53"/>
      <c r="AF72" s="53"/>
    </row>
    <row r="73" spans="1:32" ht="15" x14ac:dyDescent="0.2">
      <c r="A73" s="8">
        <f t="shared" si="15"/>
        <v>69</v>
      </c>
      <c r="B73" s="10"/>
      <c r="C73" s="3" t="str">
        <f t="shared" si="14"/>
        <v/>
      </c>
      <c r="D73" s="49">
        <v>32</v>
      </c>
      <c r="E73" s="53"/>
      <c r="F73" s="53"/>
      <c r="G73" s="53"/>
      <c r="H73" s="53"/>
      <c r="I73" s="53"/>
      <c r="J73" s="53"/>
      <c r="K73" s="53"/>
      <c r="L73" s="53"/>
      <c r="M73" s="53"/>
      <c r="N73" s="53"/>
      <c r="O73" s="53"/>
      <c r="P73" s="53"/>
      <c r="Q73" s="53"/>
      <c r="R73" s="53"/>
      <c r="S73" s="53"/>
      <c r="T73" s="53"/>
      <c r="U73" s="53"/>
      <c r="V73" s="53"/>
      <c r="W73" s="53"/>
      <c r="X73" s="53"/>
      <c r="Y73" s="53"/>
      <c r="Z73" s="53"/>
      <c r="AA73" s="53"/>
      <c r="AB73" s="53"/>
      <c r="AC73" s="53"/>
      <c r="AD73" s="53"/>
      <c r="AE73" s="53"/>
      <c r="AF73" s="53"/>
    </row>
    <row r="74" spans="1:32" ht="15" x14ac:dyDescent="0.2">
      <c r="A74" s="8">
        <f t="shared" si="15"/>
        <v>70</v>
      </c>
      <c r="B74" s="10"/>
      <c r="C74" s="3" t="str">
        <f t="shared" si="14"/>
        <v/>
      </c>
      <c r="D74" s="49">
        <v>33</v>
      </c>
      <c r="E74" s="53"/>
      <c r="F74" s="53"/>
      <c r="G74" s="53"/>
      <c r="H74" s="53"/>
      <c r="I74" s="53"/>
      <c r="J74" s="53"/>
      <c r="K74" s="53"/>
      <c r="L74" s="53"/>
      <c r="M74" s="53"/>
      <c r="N74" s="53"/>
      <c r="O74" s="53"/>
      <c r="P74" s="53"/>
      <c r="Q74" s="53"/>
      <c r="R74" s="53"/>
      <c r="S74" s="53"/>
      <c r="T74" s="53"/>
      <c r="U74" s="53"/>
      <c r="V74" s="53"/>
      <c r="W74" s="53"/>
      <c r="X74" s="53"/>
      <c r="Y74" s="53"/>
      <c r="Z74" s="53"/>
      <c r="AA74" s="53"/>
      <c r="AB74" s="53"/>
      <c r="AC74" s="53"/>
      <c r="AD74" s="53"/>
      <c r="AE74" s="53"/>
      <c r="AF74" s="53"/>
    </row>
    <row r="75" spans="1:32" ht="15" x14ac:dyDescent="0.2">
      <c r="A75" s="8">
        <f t="shared" si="15"/>
        <v>71</v>
      </c>
      <c r="B75" s="10"/>
      <c r="C75" s="3" t="str">
        <f t="shared" si="14"/>
        <v/>
      </c>
      <c r="D75" s="49">
        <v>34</v>
      </c>
      <c r="E75" s="53"/>
      <c r="F75" s="53"/>
      <c r="G75" s="53"/>
      <c r="H75" s="53"/>
      <c r="I75" s="53"/>
      <c r="J75" s="53"/>
      <c r="K75" s="53"/>
      <c r="L75" s="53"/>
      <c r="M75" s="53"/>
      <c r="N75" s="53"/>
      <c r="O75" s="53"/>
      <c r="P75" s="53"/>
      <c r="Q75" s="53"/>
      <c r="R75" s="53"/>
      <c r="S75" s="53"/>
      <c r="T75" s="53"/>
      <c r="U75" s="53"/>
      <c r="V75" s="53"/>
      <c r="W75" s="53"/>
      <c r="X75" s="53"/>
      <c r="Y75" s="53"/>
      <c r="Z75" s="53"/>
      <c r="AA75" s="53"/>
      <c r="AB75" s="53"/>
      <c r="AC75" s="53"/>
      <c r="AD75" s="53"/>
      <c r="AE75" s="53"/>
      <c r="AF75" s="53"/>
    </row>
    <row r="76" spans="1:32" ht="15" x14ac:dyDescent="0.2">
      <c r="A76" s="8">
        <f t="shared" si="15"/>
        <v>72</v>
      </c>
      <c r="B76" s="10"/>
      <c r="C76" s="3" t="str">
        <f t="shared" si="14"/>
        <v/>
      </c>
      <c r="D76" s="49">
        <v>35</v>
      </c>
      <c r="E76" s="53"/>
      <c r="F76" s="53"/>
      <c r="G76" s="53"/>
      <c r="H76" s="53"/>
      <c r="I76" s="53"/>
      <c r="J76" s="53"/>
      <c r="K76" s="53"/>
      <c r="L76" s="53"/>
      <c r="M76" s="53"/>
      <c r="N76" s="53"/>
      <c r="O76" s="53"/>
      <c r="P76" s="53"/>
      <c r="Q76" s="53"/>
      <c r="R76" s="53"/>
      <c r="S76" s="53"/>
      <c r="T76" s="53"/>
      <c r="U76" s="53"/>
      <c r="V76" s="53"/>
      <c r="W76" s="53"/>
      <c r="X76" s="53"/>
      <c r="Y76" s="53"/>
      <c r="Z76" s="53"/>
      <c r="AA76" s="53"/>
      <c r="AB76" s="53"/>
      <c r="AC76" s="53"/>
      <c r="AD76" s="53"/>
      <c r="AE76" s="53"/>
      <c r="AF76" s="53"/>
    </row>
    <row r="77" spans="1:32" ht="15" x14ac:dyDescent="0.2">
      <c r="A77" s="8">
        <f t="shared" si="15"/>
        <v>73</v>
      </c>
      <c r="B77" s="10"/>
      <c r="C77" s="3" t="str">
        <f t="shared" si="14"/>
        <v/>
      </c>
      <c r="D77" s="49">
        <v>36</v>
      </c>
      <c r="E77" s="53"/>
      <c r="F77" s="53"/>
      <c r="G77" s="53"/>
      <c r="H77" s="53"/>
      <c r="I77" s="53"/>
      <c r="J77" s="53"/>
      <c r="K77" s="53"/>
      <c r="L77" s="53"/>
      <c r="M77" s="53"/>
      <c r="N77" s="53"/>
      <c r="O77" s="53"/>
      <c r="P77" s="53"/>
      <c r="Q77" s="53"/>
      <c r="R77" s="53"/>
      <c r="S77" s="53"/>
      <c r="T77" s="53"/>
      <c r="U77" s="53"/>
      <c r="V77" s="53"/>
      <c r="W77" s="53"/>
      <c r="X77" s="53"/>
      <c r="Y77" s="53"/>
      <c r="Z77" s="53"/>
      <c r="AA77" s="53"/>
      <c r="AB77" s="53"/>
      <c r="AC77" s="53"/>
      <c r="AD77" s="53"/>
      <c r="AE77" s="53"/>
      <c r="AF77" s="53"/>
    </row>
    <row r="78" spans="1:32" ht="15" x14ac:dyDescent="0.2">
      <c r="A78" s="8">
        <f t="shared" si="15"/>
        <v>74</v>
      </c>
      <c r="B78" s="10"/>
      <c r="C78" s="3" t="str">
        <f t="shared" si="14"/>
        <v/>
      </c>
      <c r="D78" s="49">
        <v>37</v>
      </c>
      <c r="E78" s="53"/>
      <c r="F78" s="53"/>
      <c r="G78" s="53"/>
      <c r="H78" s="53"/>
      <c r="I78" s="53"/>
      <c r="J78" s="53"/>
      <c r="K78" s="53"/>
      <c r="L78" s="53"/>
      <c r="M78" s="53"/>
      <c r="N78" s="53"/>
      <c r="O78" s="53"/>
      <c r="P78" s="53"/>
      <c r="Q78" s="53"/>
      <c r="R78" s="53"/>
      <c r="S78" s="53"/>
      <c r="T78" s="53"/>
      <c r="U78" s="53"/>
      <c r="V78" s="53"/>
      <c r="W78" s="53"/>
      <c r="X78" s="53"/>
      <c r="Y78" s="53"/>
      <c r="Z78" s="53"/>
      <c r="AA78" s="53"/>
      <c r="AB78" s="53"/>
      <c r="AC78" s="53"/>
      <c r="AD78" s="53"/>
      <c r="AE78" s="53"/>
      <c r="AF78" s="53"/>
    </row>
    <row r="79" spans="1:32" ht="15" x14ac:dyDescent="0.2">
      <c r="A79" s="8">
        <f t="shared" si="15"/>
        <v>75</v>
      </c>
      <c r="B79" s="10"/>
      <c r="C79" s="3" t="str">
        <f t="shared" si="14"/>
        <v/>
      </c>
      <c r="D79" s="49">
        <v>38</v>
      </c>
      <c r="E79" s="53"/>
      <c r="F79" s="53"/>
      <c r="G79" s="53"/>
      <c r="H79" s="53"/>
      <c r="I79" s="53"/>
      <c r="J79" s="53"/>
      <c r="K79" s="53"/>
      <c r="L79" s="53"/>
      <c r="M79" s="53"/>
      <c r="N79" s="53"/>
      <c r="O79" s="53"/>
      <c r="P79" s="53"/>
      <c r="Q79" s="53"/>
      <c r="R79" s="53"/>
      <c r="S79" s="53"/>
      <c r="T79" s="53"/>
      <c r="U79" s="53"/>
      <c r="V79" s="53"/>
      <c r="W79" s="53"/>
      <c r="X79" s="53"/>
      <c r="Y79" s="53"/>
      <c r="Z79" s="53"/>
      <c r="AA79" s="53"/>
      <c r="AB79" s="53"/>
      <c r="AC79" s="53"/>
      <c r="AD79" s="53"/>
      <c r="AE79" s="53"/>
      <c r="AF79" s="53"/>
    </row>
    <row r="80" spans="1:32" ht="15" x14ac:dyDescent="0.2">
      <c r="A80" s="8">
        <f t="shared" si="15"/>
        <v>76</v>
      </c>
      <c r="B80" s="10"/>
      <c r="C80" s="3" t="str">
        <f t="shared" si="14"/>
        <v/>
      </c>
      <c r="D80" s="49">
        <v>39</v>
      </c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53"/>
      <c r="Q80" s="53"/>
      <c r="R80" s="53"/>
      <c r="S80" s="53"/>
      <c r="T80" s="53"/>
      <c r="U80" s="53"/>
      <c r="V80" s="53"/>
      <c r="W80" s="53"/>
      <c r="X80" s="53"/>
      <c r="Y80" s="53"/>
      <c r="Z80" s="53"/>
      <c r="AA80" s="53"/>
      <c r="AB80" s="53"/>
      <c r="AC80" s="53"/>
      <c r="AD80" s="53"/>
      <c r="AE80" s="53"/>
      <c r="AF80" s="53"/>
    </row>
    <row r="81" spans="1:32" ht="15" x14ac:dyDescent="0.2">
      <c r="A81" s="8">
        <f t="shared" si="15"/>
        <v>77</v>
      </c>
      <c r="B81" s="10"/>
      <c r="C81" s="3" t="str">
        <f t="shared" si="14"/>
        <v/>
      </c>
      <c r="D81" s="49">
        <v>40</v>
      </c>
      <c r="E81" s="53"/>
      <c r="F81" s="53"/>
      <c r="G81" s="53"/>
      <c r="H81" s="53"/>
      <c r="I81" s="53"/>
      <c r="J81" s="53"/>
      <c r="K81" s="53"/>
      <c r="L81" s="53"/>
      <c r="M81" s="53"/>
      <c r="N81" s="53"/>
      <c r="O81" s="53"/>
      <c r="P81" s="53"/>
      <c r="Q81" s="53"/>
      <c r="R81" s="53"/>
      <c r="S81" s="53"/>
      <c r="T81" s="53"/>
      <c r="U81" s="53"/>
      <c r="V81" s="53"/>
      <c r="W81" s="53"/>
      <c r="X81" s="53"/>
      <c r="Y81" s="53"/>
      <c r="Z81" s="53"/>
      <c r="AA81" s="53"/>
      <c r="AB81" s="53"/>
      <c r="AC81" s="53"/>
      <c r="AD81" s="53"/>
      <c r="AE81" s="53"/>
      <c r="AF81" s="53"/>
    </row>
    <row r="82" spans="1:32" ht="15" x14ac:dyDescent="0.2">
      <c r="A82" s="8">
        <f t="shared" si="15"/>
        <v>78</v>
      </c>
      <c r="B82" s="10"/>
      <c r="C82" s="3" t="str">
        <f t="shared" si="14"/>
        <v/>
      </c>
      <c r="D82" s="49">
        <v>41</v>
      </c>
      <c r="E82" s="53"/>
      <c r="F82" s="53"/>
      <c r="G82" s="53"/>
      <c r="H82" s="53"/>
      <c r="I82" s="53"/>
      <c r="J82" s="53"/>
      <c r="K82" s="53"/>
      <c r="L82" s="53"/>
      <c r="M82" s="53"/>
      <c r="N82" s="53"/>
      <c r="O82" s="53"/>
      <c r="P82" s="53"/>
      <c r="Q82" s="53"/>
      <c r="R82" s="53"/>
      <c r="S82" s="53"/>
      <c r="T82" s="53"/>
      <c r="U82" s="53"/>
      <c r="V82" s="53"/>
      <c r="W82" s="53"/>
      <c r="X82" s="53"/>
      <c r="Y82" s="53"/>
      <c r="Z82" s="53"/>
      <c r="AA82" s="53"/>
      <c r="AB82" s="53"/>
      <c r="AC82" s="53"/>
      <c r="AD82" s="53"/>
      <c r="AE82" s="53"/>
      <c r="AF82" s="53"/>
    </row>
    <row r="83" spans="1:32" ht="15" x14ac:dyDescent="0.2">
      <c r="A83" s="8">
        <f t="shared" si="15"/>
        <v>79</v>
      </c>
      <c r="B83" s="10"/>
      <c r="C83" s="3" t="str">
        <f t="shared" si="14"/>
        <v/>
      </c>
      <c r="D83" s="49">
        <v>42</v>
      </c>
      <c r="E83" s="53"/>
      <c r="F83" s="53"/>
      <c r="G83" s="53"/>
      <c r="H83" s="53"/>
      <c r="I83" s="53"/>
      <c r="J83" s="53"/>
      <c r="K83" s="53"/>
      <c r="L83" s="53"/>
      <c r="M83" s="53"/>
      <c r="N83" s="53"/>
      <c r="O83" s="53"/>
      <c r="P83" s="53"/>
      <c r="Q83" s="53"/>
      <c r="R83" s="53"/>
      <c r="S83" s="53"/>
      <c r="T83" s="53"/>
      <c r="U83" s="53"/>
      <c r="V83" s="53"/>
      <c r="W83" s="53"/>
      <c r="X83" s="53"/>
      <c r="Y83" s="53"/>
      <c r="Z83" s="53"/>
      <c r="AA83" s="53"/>
      <c r="AB83" s="53"/>
      <c r="AC83" s="53"/>
      <c r="AD83" s="53"/>
      <c r="AE83" s="53"/>
      <c r="AF83" s="53"/>
    </row>
    <row r="84" spans="1:32" ht="15" x14ac:dyDescent="0.2">
      <c r="A84" s="8">
        <f t="shared" si="15"/>
        <v>80</v>
      </c>
      <c r="B84" s="10"/>
      <c r="C84" s="3" t="str">
        <f t="shared" si="14"/>
        <v/>
      </c>
      <c r="D84" s="49">
        <v>43</v>
      </c>
      <c r="E84" s="53"/>
      <c r="F84" s="53"/>
      <c r="G84" s="53"/>
      <c r="H84" s="53"/>
      <c r="I84" s="53"/>
      <c r="J84" s="53"/>
      <c r="K84" s="53"/>
      <c r="L84" s="53"/>
      <c r="M84" s="53"/>
      <c r="N84" s="53"/>
      <c r="O84" s="53"/>
      <c r="P84" s="53"/>
      <c r="Q84" s="53"/>
      <c r="R84" s="53"/>
      <c r="S84" s="53"/>
      <c r="T84" s="53"/>
      <c r="U84" s="53"/>
      <c r="V84" s="53"/>
      <c r="W84" s="53"/>
      <c r="X84" s="53"/>
      <c r="Y84" s="53"/>
      <c r="Z84" s="53"/>
      <c r="AA84" s="53"/>
      <c r="AB84" s="53"/>
      <c r="AC84" s="53"/>
      <c r="AD84" s="53"/>
      <c r="AE84" s="53"/>
      <c r="AF84" s="53"/>
    </row>
    <row r="85" spans="1:32" ht="15" x14ac:dyDescent="0.2">
      <c r="A85" s="8">
        <f t="shared" si="15"/>
        <v>81</v>
      </c>
      <c r="B85" s="10"/>
      <c r="C85" s="3" t="str">
        <f t="shared" si="14"/>
        <v/>
      </c>
      <c r="D85" s="49">
        <v>44</v>
      </c>
      <c r="E85" s="53"/>
      <c r="F85" s="53"/>
      <c r="G85" s="53"/>
      <c r="H85" s="53"/>
      <c r="I85" s="53"/>
      <c r="J85" s="53"/>
      <c r="K85" s="53"/>
      <c r="L85" s="53"/>
      <c r="M85" s="53"/>
      <c r="N85" s="53"/>
      <c r="O85" s="53"/>
      <c r="P85" s="53"/>
      <c r="Q85" s="53"/>
      <c r="R85" s="53"/>
      <c r="S85" s="53"/>
      <c r="T85" s="53"/>
      <c r="U85" s="53"/>
      <c r="V85" s="53"/>
      <c r="W85" s="53"/>
      <c r="X85" s="53"/>
      <c r="Y85" s="53"/>
      <c r="Z85" s="53"/>
      <c r="AA85" s="53"/>
      <c r="AB85" s="53"/>
      <c r="AC85" s="53"/>
      <c r="AD85" s="53"/>
      <c r="AE85" s="53"/>
      <c r="AF85" s="53"/>
    </row>
    <row r="86" spans="1:32" ht="15" x14ac:dyDescent="0.2">
      <c r="A86" s="8">
        <f t="shared" si="15"/>
        <v>82</v>
      </c>
      <c r="B86" s="10"/>
      <c r="C86" s="3" t="str">
        <f t="shared" si="14"/>
        <v/>
      </c>
      <c r="D86" s="49">
        <v>45</v>
      </c>
      <c r="E86" s="53"/>
      <c r="F86" s="53"/>
      <c r="G86" s="53"/>
      <c r="H86" s="53"/>
      <c r="I86" s="53"/>
      <c r="J86" s="53"/>
      <c r="K86" s="53"/>
      <c r="L86" s="53"/>
      <c r="M86" s="53"/>
      <c r="N86" s="53"/>
      <c r="O86" s="53"/>
      <c r="P86" s="53"/>
      <c r="Q86" s="53"/>
      <c r="R86" s="53"/>
      <c r="S86" s="53"/>
      <c r="T86" s="53"/>
      <c r="U86" s="53"/>
      <c r="V86" s="53"/>
      <c r="W86" s="53"/>
      <c r="X86" s="53"/>
      <c r="Y86" s="53"/>
      <c r="Z86" s="53"/>
      <c r="AA86" s="53"/>
      <c r="AB86" s="53"/>
      <c r="AC86" s="53"/>
      <c r="AD86" s="53"/>
      <c r="AE86" s="53"/>
      <c r="AF86" s="53"/>
    </row>
    <row r="87" spans="1:32" ht="15" x14ac:dyDescent="0.2">
      <c r="A87" s="8">
        <f t="shared" si="15"/>
        <v>83</v>
      </c>
      <c r="B87" s="10"/>
      <c r="C87" s="3" t="str">
        <f t="shared" si="14"/>
        <v/>
      </c>
      <c r="D87" s="49">
        <v>46</v>
      </c>
      <c r="E87" s="53"/>
      <c r="F87" s="53"/>
      <c r="G87" s="53"/>
      <c r="H87" s="53"/>
      <c r="I87" s="53"/>
      <c r="J87" s="53"/>
      <c r="K87" s="53"/>
      <c r="L87" s="53"/>
      <c r="M87" s="53"/>
      <c r="N87" s="53"/>
      <c r="O87" s="53"/>
      <c r="P87" s="53"/>
      <c r="Q87" s="53"/>
      <c r="R87" s="53"/>
      <c r="S87" s="53"/>
      <c r="T87" s="53"/>
      <c r="U87" s="53"/>
      <c r="V87" s="53"/>
      <c r="W87" s="53"/>
      <c r="X87" s="53"/>
      <c r="Y87" s="53"/>
      <c r="Z87" s="53"/>
      <c r="AA87" s="53"/>
      <c r="AB87" s="53"/>
      <c r="AC87" s="53"/>
      <c r="AD87" s="53"/>
      <c r="AE87" s="53"/>
      <c r="AF87" s="53"/>
    </row>
    <row r="88" spans="1:32" ht="15" x14ac:dyDescent="0.2">
      <c r="A88" s="8">
        <f t="shared" si="15"/>
        <v>84</v>
      </c>
      <c r="B88" s="10"/>
      <c r="C88" s="3" t="str">
        <f t="shared" si="14"/>
        <v/>
      </c>
      <c r="D88" s="49">
        <v>47</v>
      </c>
      <c r="E88" s="53"/>
      <c r="F88" s="53"/>
      <c r="G88" s="53"/>
      <c r="H88" s="53"/>
      <c r="I88" s="53"/>
      <c r="J88" s="53"/>
      <c r="K88" s="53"/>
      <c r="L88" s="53"/>
      <c r="M88" s="53"/>
      <c r="N88" s="53"/>
      <c r="O88" s="53"/>
      <c r="P88" s="53"/>
      <c r="Q88" s="53"/>
      <c r="R88" s="53"/>
      <c r="S88" s="53"/>
      <c r="T88" s="53"/>
      <c r="U88" s="53"/>
      <c r="V88" s="53"/>
      <c r="W88" s="53"/>
      <c r="X88" s="53"/>
      <c r="Y88" s="53"/>
      <c r="Z88" s="53"/>
      <c r="AA88" s="53"/>
      <c r="AB88" s="53"/>
      <c r="AC88" s="53"/>
      <c r="AD88" s="53"/>
      <c r="AE88" s="53"/>
      <c r="AF88" s="53"/>
    </row>
    <row r="89" spans="1:32" ht="15" x14ac:dyDescent="0.2">
      <c r="A89" s="8">
        <f t="shared" si="15"/>
        <v>85</v>
      </c>
      <c r="B89" s="10"/>
      <c r="C89" s="3" t="str">
        <f t="shared" si="14"/>
        <v/>
      </c>
      <c r="D89" s="49">
        <v>48</v>
      </c>
      <c r="E89" s="53"/>
      <c r="F89" s="53"/>
      <c r="G89" s="53"/>
      <c r="H89" s="53"/>
      <c r="I89" s="53"/>
      <c r="J89" s="53"/>
      <c r="K89" s="53"/>
      <c r="L89" s="53"/>
      <c r="M89" s="53"/>
      <c r="N89" s="53"/>
      <c r="O89" s="53"/>
      <c r="P89" s="53"/>
      <c r="Q89" s="53"/>
      <c r="R89" s="53"/>
      <c r="S89" s="53"/>
      <c r="T89" s="53"/>
      <c r="U89" s="53"/>
      <c r="V89" s="53"/>
      <c r="W89" s="53"/>
      <c r="X89" s="53"/>
      <c r="Y89" s="53"/>
      <c r="Z89" s="53"/>
      <c r="AA89" s="53"/>
      <c r="AB89" s="53"/>
      <c r="AC89" s="53"/>
      <c r="AD89" s="53"/>
      <c r="AE89" s="53"/>
      <c r="AF89" s="53"/>
    </row>
    <row r="90" spans="1:32" ht="15" x14ac:dyDescent="0.2">
      <c r="A90" s="8">
        <f t="shared" si="15"/>
        <v>86</v>
      </c>
      <c r="B90" s="10"/>
      <c r="C90" s="3" t="str">
        <f t="shared" si="14"/>
        <v/>
      </c>
      <c r="D90" s="49">
        <v>49</v>
      </c>
      <c r="E90" s="53"/>
      <c r="F90" s="53"/>
      <c r="G90" s="53"/>
      <c r="H90" s="53"/>
      <c r="I90" s="53"/>
      <c r="J90" s="53"/>
      <c r="K90" s="53"/>
      <c r="L90" s="53"/>
      <c r="M90" s="53"/>
      <c r="N90" s="53"/>
      <c r="O90" s="53"/>
      <c r="P90" s="53"/>
      <c r="Q90" s="53"/>
      <c r="R90" s="53"/>
      <c r="S90" s="53"/>
      <c r="T90" s="53"/>
      <c r="U90" s="53"/>
      <c r="V90" s="53"/>
      <c r="W90" s="53"/>
      <c r="X90" s="53"/>
      <c r="Y90" s="53"/>
      <c r="Z90" s="53"/>
      <c r="AA90" s="53"/>
      <c r="AB90" s="53"/>
      <c r="AC90" s="53"/>
      <c r="AD90" s="53"/>
      <c r="AE90" s="53"/>
      <c r="AF90" s="53"/>
    </row>
    <row r="91" spans="1:32" ht="15" x14ac:dyDescent="0.2">
      <c r="A91" s="8">
        <f t="shared" si="15"/>
        <v>87</v>
      </c>
      <c r="B91" s="10"/>
      <c r="C91" s="3" t="str">
        <f t="shared" si="14"/>
        <v/>
      </c>
      <c r="D91" s="49">
        <v>50</v>
      </c>
      <c r="E91" s="53"/>
      <c r="F91" s="53"/>
      <c r="G91" s="53"/>
      <c r="H91" s="53"/>
      <c r="I91" s="53"/>
      <c r="J91" s="53"/>
      <c r="K91" s="53"/>
      <c r="L91" s="53"/>
      <c r="M91" s="53"/>
      <c r="N91" s="53"/>
      <c r="O91" s="53"/>
      <c r="P91" s="53"/>
      <c r="Q91" s="53"/>
      <c r="R91" s="53"/>
      <c r="S91" s="53"/>
      <c r="T91" s="53"/>
      <c r="U91" s="53"/>
      <c r="V91" s="53"/>
      <c r="W91" s="53"/>
      <c r="X91" s="53"/>
      <c r="Y91" s="53"/>
      <c r="Z91" s="53"/>
      <c r="AA91" s="53"/>
      <c r="AB91" s="53"/>
      <c r="AC91" s="53"/>
      <c r="AD91" s="53"/>
      <c r="AE91" s="53"/>
      <c r="AF91" s="53"/>
    </row>
    <row r="92" spans="1:32" ht="15" x14ac:dyDescent="0.2">
      <c r="A92" s="8">
        <f t="shared" si="15"/>
        <v>88</v>
      </c>
      <c r="B92" s="10"/>
      <c r="C92" s="3" t="str">
        <f t="shared" si="14"/>
        <v/>
      </c>
      <c r="D92" s="49">
        <v>51</v>
      </c>
      <c r="E92" s="53"/>
      <c r="F92" s="53"/>
      <c r="G92" s="53"/>
      <c r="H92" s="53"/>
      <c r="I92" s="53"/>
      <c r="J92" s="53"/>
      <c r="K92" s="53"/>
      <c r="L92" s="53"/>
      <c r="M92" s="53"/>
      <c r="N92" s="53"/>
      <c r="O92" s="53"/>
      <c r="P92" s="53"/>
      <c r="Q92" s="53"/>
      <c r="R92" s="53"/>
      <c r="S92" s="53"/>
      <c r="T92" s="53"/>
      <c r="U92" s="53"/>
      <c r="V92" s="53"/>
      <c r="W92" s="53"/>
      <c r="X92" s="53"/>
      <c r="Y92" s="53"/>
      <c r="Z92" s="53"/>
      <c r="AA92" s="53"/>
      <c r="AB92" s="53"/>
      <c r="AC92" s="53"/>
      <c r="AD92" s="53"/>
      <c r="AE92" s="53"/>
      <c r="AF92" s="53"/>
    </row>
    <row r="93" spans="1:32" ht="15" x14ac:dyDescent="0.2">
      <c r="A93" s="8">
        <f t="shared" si="15"/>
        <v>89</v>
      </c>
      <c r="B93" s="10"/>
      <c r="C93" s="3" t="str">
        <f t="shared" si="14"/>
        <v/>
      </c>
      <c r="D93" s="49">
        <v>52</v>
      </c>
      <c r="E93" s="53"/>
      <c r="F93" s="53"/>
      <c r="G93" s="53"/>
      <c r="H93" s="53"/>
      <c r="I93" s="53"/>
      <c r="J93" s="53"/>
      <c r="K93" s="53"/>
      <c r="L93" s="53"/>
      <c r="M93" s="53"/>
      <c r="N93" s="53"/>
      <c r="O93" s="53"/>
      <c r="P93" s="53"/>
      <c r="Q93" s="53"/>
      <c r="R93" s="53"/>
      <c r="S93" s="53"/>
      <c r="T93" s="53"/>
      <c r="U93" s="53"/>
      <c r="V93" s="53"/>
      <c r="W93" s="53"/>
      <c r="X93" s="53"/>
      <c r="Y93" s="53"/>
      <c r="Z93" s="53"/>
      <c r="AA93" s="53"/>
      <c r="AB93" s="53"/>
      <c r="AC93" s="53"/>
      <c r="AD93" s="53"/>
      <c r="AE93" s="53"/>
      <c r="AF93" s="53"/>
    </row>
    <row r="94" spans="1:32" ht="15" x14ac:dyDescent="0.2">
      <c r="A94" s="8">
        <f t="shared" si="15"/>
        <v>90</v>
      </c>
      <c r="B94" s="10"/>
      <c r="C94" s="3" t="str">
        <f t="shared" si="14"/>
        <v/>
      </c>
      <c r="D94" s="49">
        <v>53</v>
      </c>
      <c r="E94" s="53"/>
      <c r="F94" s="53"/>
      <c r="G94" s="53"/>
      <c r="H94" s="53"/>
      <c r="I94" s="53"/>
      <c r="J94" s="53"/>
      <c r="K94" s="53"/>
      <c r="L94" s="53"/>
      <c r="M94" s="53"/>
      <c r="N94" s="53"/>
      <c r="O94" s="53"/>
      <c r="P94" s="53"/>
      <c r="Q94" s="53"/>
      <c r="R94" s="53"/>
      <c r="S94" s="53"/>
      <c r="T94" s="53"/>
      <c r="U94" s="53"/>
      <c r="V94" s="53"/>
      <c r="W94" s="53"/>
      <c r="X94" s="53"/>
      <c r="Y94" s="53"/>
      <c r="Z94" s="53"/>
      <c r="AA94" s="53"/>
      <c r="AB94" s="53"/>
      <c r="AC94" s="53"/>
      <c r="AD94" s="53"/>
      <c r="AE94" s="53"/>
      <c r="AF94" s="53"/>
    </row>
    <row r="95" spans="1:32" ht="15" x14ac:dyDescent="0.2">
      <c r="A95" s="8">
        <f t="shared" si="15"/>
        <v>91</v>
      </c>
      <c r="B95" s="10"/>
      <c r="C95" s="3" t="str">
        <f t="shared" si="14"/>
        <v/>
      </c>
      <c r="D95" s="49">
        <v>54</v>
      </c>
      <c r="E95" s="53"/>
      <c r="F95" s="53"/>
      <c r="G95" s="53"/>
      <c r="H95" s="53"/>
      <c r="I95" s="53"/>
      <c r="J95" s="53"/>
      <c r="K95" s="53"/>
      <c r="L95" s="53"/>
      <c r="M95" s="53"/>
      <c r="N95" s="53"/>
      <c r="O95" s="53"/>
      <c r="P95" s="53"/>
      <c r="Q95" s="53"/>
      <c r="R95" s="53"/>
      <c r="S95" s="53"/>
      <c r="T95" s="53"/>
      <c r="U95" s="53"/>
      <c r="V95" s="53"/>
      <c r="W95" s="53"/>
      <c r="X95" s="53"/>
      <c r="Y95" s="53"/>
      <c r="Z95" s="53"/>
      <c r="AA95" s="53"/>
      <c r="AB95" s="53"/>
      <c r="AC95" s="53"/>
      <c r="AD95" s="53"/>
      <c r="AE95" s="53"/>
      <c r="AF95" s="53"/>
    </row>
    <row r="96" spans="1:32" ht="15" x14ac:dyDescent="0.2">
      <c r="A96" s="8">
        <f t="shared" si="15"/>
        <v>92</v>
      </c>
      <c r="B96" s="10"/>
      <c r="C96" s="3" t="str">
        <f t="shared" si="14"/>
        <v/>
      </c>
      <c r="D96" s="49">
        <v>55</v>
      </c>
      <c r="E96" s="53"/>
      <c r="F96" s="53"/>
      <c r="G96" s="53"/>
      <c r="H96" s="53"/>
      <c r="I96" s="53"/>
      <c r="J96" s="53"/>
      <c r="K96" s="53"/>
      <c r="L96" s="53"/>
      <c r="M96" s="53"/>
      <c r="N96" s="53"/>
      <c r="O96" s="53"/>
      <c r="P96" s="53"/>
      <c r="Q96" s="53"/>
      <c r="R96" s="53"/>
      <c r="S96" s="53"/>
      <c r="T96" s="53"/>
      <c r="U96" s="53"/>
      <c r="V96" s="53"/>
      <c r="W96" s="53"/>
      <c r="X96" s="53"/>
      <c r="Y96" s="53"/>
      <c r="Z96" s="53"/>
      <c r="AA96" s="53"/>
      <c r="AB96" s="53"/>
      <c r="AC96" s="53"/>
      <c r="AD96" s="53"/>
      <c r="AE96" s="53"/>
      <c r="AF96" s="53"/>
    </row>
    <row r="97" spans="1:32" ht="15" x14ac:dyDescent="0.2">
      <c r="A97" s="8">
        <f t="shared" si="15"/>
        <v>93</v>
      </c>
      <c r="B97" s="10"/>
      <c r="C97" s="3" t="str">
        <f t="shared" si="14"/>
        <v/>
      </c>
      <c r="D97" s="49">
        <v>56</v>
      </c>
      <c r="E97" s="53"/>
      <c r="F97" s="53"/>
      <c r="G97" s="53"/>
      <c r="H97" s="53"/>
      <c r="I97" s="53"/>
      <c r="J97" s="53"/>
      <c r="K97" s="53"/>
      <c r="L97" s="53"/>
      <c r="M97" s="53"/>
      <c r="N97" s="53"/>
      <c r="O97" s="53"/>
      <c r="P97" s="53"/>
      <c r="Q97" s="53"/>
      <c r="R97" s="53"/>
      <c r="S97" s="53"/>
      <c r="T97" s="53"/>
      <c r="U97" s="53"/>
      <c r="V97" s="53"/>
      <c r="W97" s="53"/>
      <c r="X97" s="53"/>
      <c r="Y97" s="53"/>
      <c r="Z97" s="53"/>
      <c r="AA97" s="53"/>
      <c r="AB97" s="53"/>
      <c r="AC97" s="53"/>
      <c r="AD97" s="53"/>
      <c r="AE97" s="53"/>
      <c r="AF97" s="53"/>
    </row>
    <row r="98" spans="1:32" ht="15" x14ac:dyDescent="0.2">
      <c r="A98" s="8">
        <f t="shared" si="15"/>
        <v>94</v>
      </c>
      <c r="B98" s="10"/>
      <c r="C98" s="3" t="str">
        <f t="shared" si="14"/>
        <v/>
      </c>
      <c r="D98" s="49">
        <v>57</v>
      </c>
      <c r="E98" s="53"/>
      <c r="F98" s="53"/>
      <c r="G98" s="53"/>
      <c r="H98" s="53"/>
      <c r="I98" s="53"/>
      <c r="J98" s="53"/>
      <c r="K98" s="53"/>
      <c r="L98" s="53"/>
      <c r="M98" s="53"/>
      <c r="N98" s="53"/>
      <c r="O98" s="53"/>
      <c r="P98" s="53"/>
      <c r="Q98" s="53"/>
      <c r="R98" s="53"/>
      <c r="S98" s="53"/>
      <c r="T98" s="53"/>
      <c r="U98" s="53"/>
      <c r="V98" s="53"/>
      <c r="W98" s="53"/>
      <c r="X98" s="53"/>
      <c r="Y98" s="53"/>
      <c r="Z98" s="53"/>
      <c r="AA98" s="53"/>
      <c r="AB98" s="53"/>
      <c r="AC98" s="53"/>
      <c r="AD98" s="53"/>
      <c r="AE98" s="53"/>
      <c r="AF98" s="53"/>
    </row>
    <row r="99" spans="1:32" ht="15" x14ac:dyDescent="0.2">
      <c r="A99" s="8">
        <f t="shared" si="15"/>
        <v>95</v>
      </c>
      <c r="B99" s="10"/>
      <c r="C99" s="3" t="str">
        <f t="shared" si="14"/>
        <v/>
      </c>
      <c r="D99" s="49">
        <v>58</v>
      </c>
      <c r="E99" s="53"/>
      <c r="F99" s="53"/>
      <c r="G99" s="53"/>
      <c r="H99" s="53"/>
      <c r="I99" s="53"/>
      <c r="J99" s="53"/>
      <c r="K99" s="53"/>
      <c r="L99" s="53"/>
      <c r="M99" s="53"/>
      <c r="N99" s="53"/>
      <c r="O99" s="53"/>
      <c r="P99" s="53"/>
      <c r="Q99" s="53"/>
      <c r="R99" s="53"/>
      <c r="S99" s="53"/>
      <c r="T99" s="53"/>
      <c r="U99" s="53"/>
      <c r="V99" s="53"/>
      <c r="W99" s="53"/>
      <c r="X99" s="53"/>
      <c r="Y99" s="53"/>
      <c r="Z99" s="53"/>
      <c r="AA99" s="53"/>
      <c r="AB99" s="53"/>
      <c r="AC99" s="53"/>
      <c r="AD99" s="53"/>
      <c r="AE99" s="53"/>
      <c r="AF99" s="53"/>
    </row>
    <row r="100" spans="1:32" ht="15" x14ac:dyDescent="0.2">
      <c r="A100" s="8">
        <f t="shared" si="15"/>
        <v>96</v>
      </c>
      <c r="B100" s="10"/>
      <c r="C100" s="3" t="str">
        <f t="shared" si="14"/>
        <v/>
      </c>
      <c r="D100" s="49">
        <v>59</v>
      </c>
      <c r="E100" s="53"/>
      <c r="F100" s="53"/>
      <c r="G100" s="53"/>
      <c r="H100" s="53"/>
      <c r="I100" s="53"/>
      <c r="J100" s="53"/>
      <c r="K100" s="53"/>
      <c r="L100" s="53"/>
      <c r="M100" s="53"/>
      <c r="N100" s="53"/>
      <c r="O100" s="53"/>
      <c r="P100" s="53"/>
      <c r="Q100" s="53"/>
      <c r="R100" s="53"/>
      <c r="S100" s="53"/>
      <c r="T100" s="53"/>
      <c r="U100" s="53"/>
      <c r="V100" s="53"/>
      <c r="W100" s="53"/>
      <c r="X100" s="53"/>
      <c r="Y100" s="53"/>
      <c r="Z100" s="53"/>
      <c r="AA100" s="53"/>
      <c r="AB100" s="53"/>
      <c r="AC100" s="53"/>
      <c r="AD100" s="53"/>
      <c r="AE100" s="53"/>
      <c r="AF100" s="53"/>
    </row>
    <row r="101" spans="1:32" ht="15" x14ac:dyDescent="0.2">
      <c r="A101" s="8">
        <f t="shared" si="15"/>
        <v>97</v>
      </c>
      <c r="B101" s="10"/>
      <c r="C101" s="3" t="str">
        <f t="shared" si="14"/>
        <v/>
      </c>
      <c r="D101" s="49">
        <v>60</v>
      </c>
      <c r="E101" s="53"/>
      <c r="F101" s="53"/>
      <c r="G101" s="53"/>
      <c r="H101" s="53"/>
      <c r="I101" s="53"/>
      <c r="J101" s="53"/>
      <c r="K101" s="53"/>
      <c r="L101" s="53"/>
      <c r="M101" s="53"/>
      <c r="N101" s="53"/>
      <c r="O101" s="53"/>
      <c r="P101" s="53"/>
      <c r="Q101" s="53"/>
      <c r="R101" s="53"/>
      <c r="S101" s="53"/>
      <c r="T101" s="53"/>
      <c r="U101" s="53"/>
      <c r="V101" s="53"/>
      <c r="W101" s="53"/>
      <c r="X101" s="53"/>
      <c r="Y101" s="53"/>
      <c r="Z101" s="53"/>
      <c r="AA101" s="53"/>
      <c r="AB101" s="53"/>
      <c r="AC101" s="53"/>
      <c r="AD101" s="53"/>
      <c r="AE101" s="53"/>
      <c r="AF101" s="53"/>
    </row>
    <row r="102" spans="1:32" ht="15" x14ac:dyDescent="0.2">
      <c r="A102" s="8">
        <f t="shared" si="15"/>
        <v>98</v>
      </c>
      <c r="B102" s="10"/>
      <c r="C102" s="3" t="str">
        <f t="shared" si="14"/>
        <v/>
      </c>
      <c r="D102" s="49">
        <v>61</v>
      </c>
      <c r="E102" s="53"/>
      <c r="F102" s="53"/>
      <c r="G102" s="53"/>
      <c r="H102" s="53"/>
      <c r="I102" s="53"/>
      <c r="J102" s="53"/>
      <c r="K102" s="53"/>
      <c r="L102" s="53"/>
      <c r="M102" s="53"/>
      <c r="N102" s="53"/>
      <c r="O102" s="53"/>
      <c r="P102" s="53"/>
      <c r="Q102" s="53"/>
      <c r="R102" s="53"/>
      <c r="S102" s="53"/>
      <c r="T102" s="53"/>
      <c r="U102" s="53"/>
      <c r="V102" s="53"/>
      <c r="W102" s="53"/>
      <c r="X102" s="53"/>
      <c r="Y102" s="53"/>
      <c r="Z102" s="53"/>
      <c r="AA102" s="53"/>
      <c r="AB102" s="53"/>
      <c r="AC102" s="53"/>
      <c r="AD102" s="53"/>
      <c r="AE102" s="53"/>
      <c r="AF102" s="53"/>
    </row>
    <row r="103" spans="1:32" ht="15" x14ac:dyDescent="0.2">
      <c r="A103" s="8">
        <f t="shared" si="15"/>
        <v>99</v>
      </c>
      <c r="B103" s="10"/>
      <c r="C103" s="3" t="str">
        <f t="shared" si="14"/>
        <v/>
      </c>
      <c r="D103" s="49">
        <v>62</v>
      </c>
      <c r="E103" s="53"/>
      <c r="F103" s="53"/>
      <c r="G103" s="53"/>
      <c r="H103" s="53"/>
      <c r="I103" s="53"/>
      <c r="J103" s="53"/>
      <c r="K103" s="53"/>
      <c r="L103" s="53"/>
      <c r="M103" s="53"/>
      <c r="N103" s="53"/>
      <c r="O103" s="53"/>
      <c r="P103" s="53"/>
      <c r="Q103" s="53"/>
      <c r="R103" s="53"/>
      <c r="S103" s="53"/>
      <c r="T103" s="53"/>
      <c r="U103" s="53"/>
      <c r="V103" s="53"/>
      <c r="W103" s="53"/>
      <c r="X103" s="53"/>
      <c r="Y103" s="53"/>
      <c r="Z103" s="53"/>
      <c r="AA103" s="53"/>
      <c r="AB103" s="53"/>
      <c r="AC103" s="53"/>
      <c r="AD103" s="53"/>
      <c r="AE103" s="53"/>
      <c r="AF103" s="53"/>
    </row>
    <row r="104" spans="1:32" ht="15" x14ac:dyDescent="0.2">
      <c r="A104" s="8">
        <f t="shared" si="15"/>
        <v>100</v>
      </c>
      <c r="B104" s="10"/>
      <c r="C104" s="3" t="str">
        <f t="shared" si="14"/>
        <v/>
      </c>
      <c r="D104" s="49">
        <v>63</v>
      </c>
      <c r="E104" s="53"/>
      <c r="F104" s="53"/>
      <c r="G104" s="53"/>
      <c r="H104" s="53"/>
      <c r="I104" s="53"/>
      <c r="J104" s="53"/>
      <c r="K104" s="53"/>
      <c r="L104" s="53"/>
      <c r="M104" s="53"/>
      <c r="N104" s="53"/>
      <c r="O104" s="53"/>
      <c r="P104" s="53"/>
      <c r="Q104" s="53"/>
      <c r="R104" s="53"/>
      <c r="S104" s="53"/>
      <c r="T104" s="53"/>
      <c r="U104" s="53"/>
      <c r="V104" s="53"/>
      <c r="W104" s="53"/>
      <c r="X104" s="53"/>
      <c r="Y104" s="53"/>
      <c r="Z104" s="53"/>
      <c r="AA104" s="53"/>
      <c r="AB104" s="53"/>
      <c r="AC104" s="53"/>
      <c r="AD104" s="53"/>
      <c r="AE104" s="53"/>
      <c r="AF104" s="53"/>
    </row>
    <row r="105" spans="1:32" ht="15" x14ac:dyDescent="0.2">
      <c r="A105" s="7"/>
      <c r="B105" s="28"/>
      <c r="C105" s="3"/>
      <c r="D105" s="49">
        <v>64</v>
      </c>
      <c r="E105" s="53"/>
      <c r="F105" s="53"/>
      <c r="G105" s="53"/>
      <c r="H105" s="53"/>
      <c r="I105" s="53"/>
      <c r="J105" s="53"/>
      <c r="K105" s="53"/>
      <c r="L105" s="53"/>
      <c r="M105" s="53"/>
      <c r="N105" s="53"/>
      <c r="O105" s="53"/>
      <c r="P105" s="53"/>
      <c r="Q105" s="53"/>
      <c r="R105" s="53"/>
      <c r="S105" s="53"/>
      <c r="T105" s="53"/>
      <c r="U105" s="53"/>
      <c r="V105" s="53"/>
      <c r="W105" s="53"/>
      <c r="X105" s="53"/>
      <c r="Y105" s="53"/>
      <c r="Z105" s="53"/>
      <c r="AA105" s="53"/>
      <c r="AB105" s="53"/>
      <c r="AC105" s="53"/>
      <c r="AD105" s="53"/>
      <c r="AE105" s="53"/>
      <c r="AF105" s="53"/>
    </row>
    <row r="106" spans="1:32" ht="15" x14ac:dyDescent="0.2">
      <c r="A106" s="7"/>
      <c r="B106" s="28"/>
      <c r="C106" s="3"/>
      <c r="D106" s="49">
        <v>65</v>
      </c>
      <c r="E106" s="53"/>
      <c r="F106" s="53"/>
      <c r="G106" s="53"/>
      <c r="H106" s="53"/>
      <c r="I106" s="53"/>
      <c r="J106" s="53"/>
      <c r="K106" s="53"/>
      <c r="L106" s="53"/>
      <c r="M106" s="53"/>
      <c r="N106" s="53"/>
      <c r="O106" s="53"/>
      <c r="P106" s="53"/>
      <c r="Q106" s="53"/>
      <c r="R106" s="53"/>
      <c r="S106" s="53"/>
      <c r="T106" s="53"/>
      <c r="U106" s="53"/>
      <c r="V106" s="53"/>
      <c r="W106" s="53"/>
      <c r="X106" s="53"/>
      <c r="Y106" s="53"/>
      <c r="Z106" s="53"/>
      <c r="AA106" s="53"/>
      <c r="AB106" s="53"/>
      <c r="AC106" s="53"/>
      <c r="AD106" s="53"/>
      <c r="AE106" s="53"/>
      <c r="AF106" s="53"/>
    </row>
    <row r="107" spans="1:32" ht="15" x14ac:dyDescent="0.2">
      <c r="A107" s="7"/>
      <c r="B107" s="28"/>
      <c r="C107" s="3"/>
      <c r="D107" s="49">
        <v>66</v>
      </c>
      <c r="E107" s="53"/>
      <c r="F107" s="53"/>
      <c r="G107" s="53"/>
      <c r="H107" s="53"/>
      <c r="I107" s="53"/>
      <c r="J107" s="53"/>
      <c r="K107" s="53"/>
      <c r="L107" s="53"/>
      <c r="M107" s="53"/>
      <c r="N107" s="53"/>
      <c r="O107" s="53"/>
      <c r="P107" s="53"/>
      <c r="Q107" s="53"/>
      <c r="R107" s="53"/>
      <c r="S107" s="53"/>
      <c r="T107" s="53"/>
      <c r="U107" s="53"/>
      <c r="V107" s="53"/>
      <c r="W107" s="53"/>
      <c r="X107" s="53"/>
      <c r="Y107" s="53"/>
      <c r="Z107" s="53"/>
      <c r="AA107" s="53"/>
      <c r="AB107" s="53"/>
      <c r="AC107" s="53"/>
      <c r="AD107" s="53"/>
      <c r="AE107" s="53"/>
      <c r="AF107" s="53"/>
    </row>
    <row r="108" spans="1:32" ht="15" x14ac:dyDescent="0.2">
      <c r="A108" s="7"/>
      <c r="B108" s="28"/>
      <c r="C108" s="3"/>
      <c r="D108" s="49">
        <v>67</v>
      </c>
      <c r="E108" s="53"/>
      <c r="F108" s="53"/>
      <c r="G108" s="53"/>
      <c r="H108" s="53"/>
      <c r="I108" s="53"/>
      <c r="J108" s="53"/>
      <c r="K108" s="53"/>
      <c r="L108" s="53"/>
      <c r="M108" s="53"/>
      <c r="N108" s="53"/>
      <c r="O108" s="53"/>
      <c r="P108" s="53"/>
      <c r="Q108" s="53"/>
      <c r="R108" s="53"/>
      <c r="S108" s="53"/>
      <c r="T108" s="53"/>
      <c r="U108" s="53"/>
      <c r="V108" s="53"/>
      <c r="W108" s="53"/>
      <c r="X108" s="53"/>
      <c r="Y108" s="53"/>
      <c r="Z108" s="53"/>
      <c r="AA108" s="53"/>
      <c r="AB108" s="53"/>
      <c r="AC108" s="53"/>
      <c r="AD108" s="53"/>
      <c r="AE108" s="53"/>
      <c r="AF108" s="53"/>
    </row>
    <row r="109" spans="1:32" ht="15" x14ac:dyDescent="0.2">
      <c r="A109" s="7"/>
      <c r="B109" s="28"/>
      <c r="C109" s="3"/>
      <c r="D109" s="49">
        <v>68</v>
      </c>
      <c r="E109" s="53"/>
      <c r="F109" s="53"/>
      <c r="G109" s="53"/>
      <c r="H109" s="53"/>
      <c r="I109" s="53"/>
      <c r="J109" s="53"/>
      <c r="K109" s="53"/>
      <c r="L109" s="53"/>
      <c r="M109" s="53"/>
      <c r="N109" s="53"/>
      <c r="O109" s="53"/>
      <c r="P109" s="53"/>
      <c r="Q109" s="53"/>
      <c r="R109" s="53"/>
      <c r="S109" s="53"/>
      <c r="T109" s="53"/>
      <c r="U109" s="53"/>
      <c r="V109" s="53"/>
      <c r="W109" s="53"/>
      <c r="X109" s="53"/>
      <c r="Y109" s="53"/>
      <c r="Z109" s="53"/>
      <c r="AA109" s="53"/>
      <c r="AB109" s="53"/>
      <c r="AC109" s="53"/>
      <c r="AD109" s="53"/>
      <c r="AE109" s="53"/>
      <c r="AF109" s="53"/>
    </row>
    <row r="110" spans="1:32" ht="15" x14ac:dyDescent="0.2">
      <c r="A110" s="7"/>
      <c r="B110" s="28"/>
      <c r="C110" s="3"/>
      <c r="D110" s="49">
        <v>69</v>
      </c>
      <c r="E110" s="53"/>
      <c r="F110" s="53"/>
      <c r="G110" s="53"/>
      <c r="H110" s="53"/>
      <c r="I110" s="53"/>
      <c r="J110" s="53"/>
      <c r="K110" s="53"/>
      <c r="L110" s="53"/>
      <c r="M110" s="53"/>
      <c r="N110" s="53"/>
      <c r="O110" s="53"/>
      <c r="P110" s="53"/>
      <c r="Q110" s="53"/>
      <c r="R110" s="53"/>
      <c r="S110" s="53"/>
      <c r="T110" s="53"/>
      <c r="U110" s="53"/>
      <c r="V110" s="53"/>
      <c r="W110" s="53"/>
      <c r="X110" s="53"/>
      <c r="Y110" s="53"/>
      <c r="Z110" s="53"/>
      <c r="AA110" s="53"/>
      <c r="AB110" s="53"/>
      <c r="AC110" s="53"/>
      <c r="AD110" s="53"/>
      <c r="AE110" s="53"/>
      <c r="AF110" s="53"/>
    </row>
    <row r="111" spans="1:32" ht="15" x14ac:dyDescent="0.2">
      <c r="A111" s="7"/>
      <c r="B111" s="28"/>
      <c r="C111" s="3"/>
      <c r="D111" s="49">
        <v>70</v>
      </c>
      <c r="E111" s="53"/>
      <c r="F111" s="53"/>
      <c r="G111" s="53"/>
      <c r="H111" s="53"/>
      <c r="I111" s="53"/>
      <c r="J111" s="53"/>
      <c r="K111" s="53"/>
      <c r="L111" s="53"/>
      <c r="M111" s="53"/>
      <c r="N111" s="53"/>
      <c r="O111" s="53"/>
      <c r="P111" s="53"/>
      <c r="Q111" s="53"/>
      <c r="R111" s="53"/>
      <c r="S111" s="53"/>
      <c r="T111" s="53"/>
      <c r="U111" s="53"/>
      <c r="V111" s="53"/>
      <c r="W111" s="53"/>
      <c r="X111" s="53"/>
      <c r="Y111" s="53"/>
      <c r="Z111" s="53"/>
      <c r="AA111" s="53"/>
      <c r="AB111" s="53"/>
      <c r="AC111" s="53"/>
      <c r="AD111" s="53"/>
      <c r="AE111" s="53"/>
      <c r="AF111" s="53"/>
    </row>
    <row r="112" spans="1:32" ht="15" x14ac:dyDescent="0.2">
      <c r="A112" s="7"/>
      <c r="B112" s="28"/>
      <c r="C112" s="3"/>
      <c r="D112" s="49">
        <v>71</v>
      </c>
      <c r="E112" s="53"/>
      <c r="F112" s="53"/>
      <c r="G112" s="53"/>
      <c r="H112" s="53"/>
      <c r="I112" s="53"/>
      <c r="J112" s="53"/>
      <c r="K112" s="53"/>
      <c r="L112" s="53"/>
      <c r="M112" s="53"/>
      <c r="N112" s="53"/>
      <c r="O112" s="53"/>
      <c r="P112" s="53"/>
      <c r="Q112" s="53"/>
      <c r="R112" s="53"/>
      <c r="S112" s="53"/>
      <c r="T112" s="53"/>
      <c r="U112" s="53"/>
      <c r="V112" s="53"/>
      <c r="W112" s="53"/>
      <c r="X112" s="53"/>
      <c r="Y112" s="53"/>
      <c r="Z112" s="53"/>
      <c r="AA112" s="53"/>
      <c r="AB112" s="53"/>
      <c r="AC112" s="53"/>
      <c r="AD112" s="53"/>
      <c r="AE112" s="53"/>
      <c r="AF112" s="53"/>
    </row>
    <row r="113" spans="4:32" ht="15" x14ac:dyDescent="0.2">
      <c r="D113" s="49">
        <v>72</v>
      </c>
      <c r="E113" s="53"/>
      <c r="F113" s="53"/>
      <c r="G113" s="53"/>
      <c r="H113" s="53"/>
      <c r="I113" s="53"/>
      <c r="J113" s="53"/>
      <c r="K113" s="53"/>
      <c r="L113" s="53"/>
      <c r="M113" s="53"/>
      <c r="N113" s="53"/>
      <c r="O113" s="53"/>
      <c r="P113" s="53"/>
      <c r="Q113" s="53"/>
      <c r="R113" s="53"/>
      <c r="S113" s="53"/>
      <c r="T113" s="53"/>
      <c r="U113" s="53"/>
      <c r="V113" s="53"/>
      <c r="W113" s="53"/>
      <c r="X113" s="53"/>
      <c r="Y113" s="53"/>
      <c r="Z113" s="53"/>
      <c r="AA113" s="53"/>
      <c r="AB113" s="53"/>
      <c r="AC113" s="53"/>
      <c r="AD113" s="53"/>
      <c r="AE113" s="53"/>
      <c r="AF113" s="53"/>
    </row>
    <row r="114" spans="4:32" ht="15" x14ac:dyDescent="0.2">
      <c r="D114" s="49">
        <v>73</v>
      </c>
      <c r="E114" s="53"/>
      <c r="F114" s="53"/>
      <c r="G114" s="53"/>
      <c r="H114" s="53"/>
      <c r="I114" s="53"/>
      <c r="J114" s="53"/>
      <c r="K114" s="53"/>
      <c r="L114" s="53"/>
      <c r="M114" s="53"/>
      <c r="N114" s="53"/>
      <c r="O114" s="53"/>
      <c r="P114" s="53"/>
      <c r="Q114" s="53"/>
      <c r="R114" s="53"/>
      <c r="S114" s="53"/>
      <c r="T114" s="53"/>
      <c r="U114" s="53"/>
      <c r="V114" s="53"/>
      <c r="W114" s="53"/>
      <c r="X114" s="53"/>
      <c r="Y114" s="53"/>
      <c r="Z114" s="53"/>
      <c r="AA114" s="53"/>
      <c r="AB114" s="53"/>
      <c r="AC114" s="53"/>
      <c r="AD114" s="53"/>
      <c r="AE114" s="53"/>
      <c r="AF114" s="53"/>
    </row>
    <row r="115" spans="4:32" ht="15" x14ac:dyDescent="0.2">
      <c r="D115" s="49">
        <v>74</v>
      </c>
      <c r="E115" s="53"/>
      <c r="F115" s="53"/>
      <c r="G115" s="53"/>
      <c r="H115" s="53"/>
      <c r="I115" s="53"/>
      <c r="J115" s="53"/>
      <c r="K115" s="53"/>
      <c r="L115" s="53"/>
      <c r="M115" s="53"/>
      <c r="N115" s="53"/>
      <c r="O115" s="53"/>
      <c r="P115" s="53"/>
      <c r="Q115" s="53"/>
      <c r="R115" s="53"/>
      <c r="S115" s="53"/>
      <c r="T115" s="53"/>
      <c r="U115" s="53"/>
      <c r="V115" s="53"/>
      <c r="W115" s="53"/>
      <c r="X115" s="53"/>
      <c r="Y115" s="53"/>
      <c r="Z115" s="53"/>
      <c r="AA115" s="53"/>
      <c r="AB115" s="53"/>
      <c r="AC115" s="53"/>
      <c r="AD115" s="53"/>
      <c r="AE115" s="53"/>
      <c r="AF115" s="53"/>
    </row>
    <row r="116" spans="4:32" ht="15" x14ac:dyDescent="0.2">
      <c r="D116" s="49">
        <v>75</v>
      </c>
      <c r="E116" s="53"/>
      <c r="F116" s="53"/>
      <c r="G116" s="53"/>
      <c r="H116" s="53"/>
      <c r="I116" s="53"/>
      <c r="J116" s="53"/>
      <c r="K116" s="53"/>
      <c r="L116" s="53"/>
      <c r="M116" s="53"/>
      <c r="N116" s="53"/>
      <c r="O116" s="53"/>
      <c r="P116" s="53"/>
      <c r="Q116" s="53"/>
      <c r="R116" s="53"/>
      <c r="S116" s="53"/>
      <c r="T116" s="53"/>
      <c r="U116" s="53"/>
      <c r="V116" s="53"/>
      <c r="W116" s="53"/>
      <c r="X116" s="53"/>
      <c r="Y116" s="53"/>
      <c r="Z116" s="53"/>
      <c r="AA116" s="53"/>
      <c r="AB116" s="53"/>
      <c r="AC116" s="53"/>
      <c r="AD116" s="53"/>
      <c r="AE116" s="53"/>
      <c r="AF116" s="53"/>
    </row>
    <row r="117" spans="4:32" ht="15" x14ac:dyDescent="0.2">
      <c r="D117" s="49">
        <v>76</v>
      </c>
      <c r="E117" s="53"/>
      <c r="F117" s="53"/>
      <c r="G117" s="53"/>
      <c r="H117" s="53"/>
      <c r="I117" s="53"/>
      <c r="J117" s="53"/>
      <c r="K117" s="53"/>
      <c r="L117" s="53"/>
      <c r="M117" s="53"/>
      <c r="N117" s="53"/>
      <c r="O117" s="53"/>
      <c r="P117" s="53"/>
      <c r="Q117" s="53"/>
      <c r="R117" s="53"/>
      <c r="S117" s="53"/>
      <c r="T117" s="53"/>
      <c r="U117" s="53"/>
      <c r="V117" s="53"/>
      <c r="W117" s="53"/>
      <c r="X117" s="53"/>
      <c r="Y117" s="53"/>
      <c r="Z117" s="53"/>
      <c r="AA117" s="53"/>
      <c r="AB117" s="53"/>
      <c r="AC117" s="53"/>
      <c r="AD117" s="53"/>
      <c r="AE117" s="53"/>
      <c r="AF117" s="53"/>
    </row>
    <row r="118" spans="4:32" ht="15" x14ac:dyDescent="0.2">
      <c r="D118" s="49">
        <v>77</v>
      </c>
      <c r="E118" s="53"/>
      <c r="F118" s="53"/>
      <c r="G118" s="53"/>
      <c r="H118" s="53"/>
      <c r="I118" s="53"/>
      <c r="J118" s="53"/>
      <c r="K118" s="53"/>
      <c r="L118" s="53"/>
      <c r="M118" s="53"/>
      <c r="N118" s="53"/>
      <c r="O118" s="53"/>
      <c r="P118" s="53"/>
      <c r="Q118" s="53"/>
      <c r="R118" s="53"/>
      <c r="S118" s="53"/>
      <c r="T118" s="53"/>
      <c r="U118" s="53"/>
      <c r="V118" s="53"/>
      <c r="W118" s="53"/>
      <c r="X118" s="53"/>
      <c r="Y118" s="53"/>
      <c r="Z118" s="53"/>
      <c r="AA118" s="53"/>
      <c r="AB118" s="53"/>
      <c r="AC118" s="53"/>
      <c r="AD118" s="53"/>
      <c r="AE118" s="53"/>
      <c r="AF118" s="53"/>
    </row>
    <row r="119" spans="4:32" ht="15" x14ac:dyDescent="0.2">
      <c r="D119" s="49">
        <v>78</v>
      </c>
      <c r="E119" s="53"/>
      <c r="F119" s="53"/>
      <c r="G119" s="53"/>
      <c r="H119" s="53"/>
      <c r="I119" s="53"/>
      <c r="J119" s="53"/>
      <c r="K119" s="53"/>
      <c r="L119" s="53"/>
      <c r="M119" s="53"/>
      <c r="N119" s="53"/>
      <c r="O119" s="53"/>
      <c r="P119" s="53"/>
      <c r="Q119" s="53"/>
      <c r="R119" s="53"/>
      <c r="S119" s="53"/>
      <c r="T119" s="53"/>
      <c r="U119" s="53"/>
      <c r="V119" s="53"/>
      <c r="W119" s="53"/>
      <c r="X119" s="53"/>
      <c r="Y119" s="53"/>
      <c r="Z119" s="53"/>
      <c r="AA119" s="53"/>
      <c r="AB119" s="53"/>
      <c r="AC119" s="53"/>
      <c r="AD119" s="53"/>
      <c r="AE119" s="53"/>
      <c r="AF119" s="53"/>
    </row>
    <row r="120" spans="4:32" ht="15" x14ac:dyDescent="0.2">
      <c r="D120" s="49">
        <v>79</v>
      </c>
      <c r="E120" s="53"/>
      <c r="F120" s="53"/>
      <c r="G120" s="53"/>
      <c r="H120" s="53"/>
      <c r="I120" s="53"/>
      <c r="J120" s="53"/>
      <c r="K120" s="53"/>
      <c r="L120" s="53"/>
      <c r="M120" s="53"/>
      <c r="N120" s="53"/>
      <c r="O120" s="53"/>
      <c r="P120" s="53"/>
      <c r="Q120" s="53"/>
      <c r="R120" s="53"/>
      <c r="S120" s="53"/>
      <c r="T120" s="53"/>
      <c r="U120" s="53"/>
      <c r="V120" s="53"/>
      <c r="W120" s="53"/>
      <c r="X120" s="53"/>
      <c r="Y120" s="53"/>
      <c r="Z120" s="53"/>
      <c r="AA120" s="53"/>
      <c r="AB120" s="53"/>
      <c r="AC120" s="53"/>
      <c r="AD120" s="53"/>
      <c r="AE120" s="53"/>
      <c r="AF120" s="53"/>
    </row>
    <row r="121" spans="4:32" ht="15" x14ac:dyDescent="0.2">
      <c r="D121" s="49">
        <v>80</v>
      </c>
      <c r="E121" s="53"/>
      <c r="F121" s="53"/>
      <c r="G121" s="53"/>
      <c r="H121" s="53"/>
      <c r="I121" s="53"/>
      <c r="J121" s="53"/>
      <c r="K121" s="53"/>
      <c r="L121" s="53"/>
      <c r="M121" s="53"/>
      <c r="N121" s="53"/>
      <c r="O121" s="53"/>
      <c r="P121" s="53"/>
      <c r="Q121" s="53"/>
      <c r="R121" s="53"/>
      <c r="S121" s="53"/>
      <c r="T121" s="53"/>
      <c r="U121" s="53"/>
      <c r="V121" s="53"/>
      <c r="W121" s="53"/>
      <c r="X121" s="53"/>
      <c r="Y121" s="53"/>
      <c r="Z121" s="53"/>
      <c r="AA121" s="53"/>
      <c r="AB121" s="53"/>
      <c r="AC121" s="53"/>
      <c r="AD121" s="53"/>
      <c r="AE121" s="53"/>
      <c r="AF121" s="53"/>
    </row>
    <row r="122" spans="4:32" ht="15" x14ac:dyDescent="0.2">
      <c r="D122" s="49">
        <v>81</v>
      </c>
      <c r="E122" s="53"/>
      <c r="F122" s="53"/>
      <c r="G122" s="53"/>
      <c r="H122" s="53"/>
      <c r="I122" s="53"/>
      <c r="J122" s="53"/>
      <c r="K122" s="53"/>
      <c r="L122" s="53"/>
      <c r="M122" s="53"/>
      <c r="N122" s="53"/>
      <c r="O122" s="53"/>
      <c r="P122" s="53"/>
      <c r="Q122" s="53"/>
      <c r="R122" s="53"/>
      <c r="S122" s="53"/>
      <c r="T122" s="53"/>
      <c r="U122" s="53"/>
      <c r="V122" s="53"/>
      <c r="W122" s="53"/>
      <c r="X122" s="53"/>
      <c r="Y122" s="53"/>
      <c r="Z122" s="53"/>
      <c r="AA122" s="53"/>
      <c r="AB122" s="53"/>
      <c r="AC122" s="53"/>
      <c r="AD122" s="53"/>
      <c r="AE122" s="53"/>
      <c r="AF122" s="53"/>
    </row>
    <row r="123" spans="4:32" ht="15" x14ac:dyDescent="0.2">
      <c r="D123" s="49">
        <v>82</v>
      </c>
      <c r="E123" s="53"/>
      <c r="F123" s="53"/>
      <c r="G123" s="53"/>
      <c r="H123" s="53"/>
      <c r="I123" s="53"/>
      <c r="J123" s="53"/>
      <c r="K123" s="53"/>
      <c r="L123" s="53"/>
      <c r="M123" s="53"/>
      <c r="N123" s="53"/>
      <c r="O123" s="53"/>
      <c r="P123" s="53"/>
      <c r="Q123" s="53"/>
      <c r="R123" s="53"/>
      <c r="S123" s="53"/>
      <c r="T123" s="53"/>
      <c r="U123" s="53"/>
      <c r="V123" s="53"/>
      <c r="W123" s="53"/>
      <c r="X123" s="53"/>
      <c r="Y123" s="53"/>
      <c r="Z123" s="53"/>
      <c r="AA123" s="53"/>
      <c r="AB123" s="53"/>
      <c r="AC123" s="53"/>
      <c r="AD123" s="53"/>
      <c r="AE123" s="53"/>
      <c r="AF123" s="53"/>
    </row>
    <row r="124" spans="4:32" ht="15" x14ac:dyDescent="0.2">
      <c r="D124" s="49">
        <v>83</v>
      </c>
      <c r="E124" s="53"/>
      <c r="F124" s="53"/>
      <c r="G124" s="53"/>
      <c r="H124" s="53"/>
      <c r="I124" s="53"/>
      <c r="J124" s="53"/>
      <c r="K124" s="53"/>
      <c r="L124" s="53"/>
      <c r="M124" s="53"/>
      <c r="N124" s="53"/>
      <c r="O124" s="53"/>
      <c r="P124" s="53"/>
      <c r="Q124" s="53"/>
      <c r="R124" s="53"/>
      <c r="S124" s="53"/>
      <c r="T124" s="53"/>
      <c r="U124" s="53"/>
      <c r="V124" s="53"/>
      <c r="W124" s="53"/>
      <c r="X124" s="53"/>
      <c r="Y124" s="53"/>
      <c r="Z124" s="53"/>
      <c r="AA124" s="53"/>
      <c r="AB124" s="53"/>
      <c r="AC124" s="53"/>
      <c r="AD124" s="53"/>
      <c r="AE124" s="53"/>
      <c r="AF124" s="53"/>
    </row>
    <row r="125" spans="4:32" ht="15" x14ac:dyDescent="0.2">
      <c r="D125" s="49">
        <v>84</v>
      </c>
      <c r="E125" s="53"/>
      <c r="F125" s="53"/>
      <c r="G125" s="53"/>
      <c r="H125" s="53"/>
      <c r="I125" s="53"/>
      <c r="J125" s="53"/>
      <c r="K125" s="53"/>
      <c r="L125" s="53"/>
      <c r="M125" s="53"/>
      <c r="N125" s="53"/>
      <c r="O125" s="53"/>
      <c r="P125" s="53"/>
      <c r="Q125" s="53"/>
      <c r="R125" s="53"/>
      <c r="S125" s="53"/>
      <c r="T125" s="53"/>
      <c r="U125" s="53"/>
      <c r="V125" s="53"/>
      <c r="W125" s="53"/>
      <c r="X125" s="53"/>
      <c r="Y125" s="53"/>
      <c r="Z125" s="53"/>
      <c r="AA125" s="53"/>
      <c r="AB125" s="53"/>
      <c r="AC125" s="53"/>
      <c r="AD125" s="53"/>
      <c r="AE125" s="53"/>
      <c r="AF125" s="53"/>
    </row>
    <row r="126" spans="4:32" ht="15" x14ac:dyDescent="0.2">
      <c r="D126" s="49">
        <v>85</v>
      </c>
      <c r="E126" s="53"/>
      <c r="F126" s="53"/>
      <c r="G126" s="53"/>
      <c r="H126" s="53"/>
      <c r="I126" s="53"/>
      <c r="J126" s="53"/>
      <c r="K126" s="53"/>
      <c r="L126" s="53"/>
      <c r="M126" s="53"/>
      <c r="N126" s="53"/>
      <c r="O126" s="53"/>
      <c r="P126" s="53"/>
      <c r="Q126" s="53"/>
      <c r="R126" s="53"/>
      <c r="S126" s="53"/>
      <c r="T126" s="53"/>
      <c r="U126" s="53"/>
      <c r="V126" s="53"/>
      <c r="W126" s="53"/>
      <c r="X126" s="53"/>
      <c r="Y126" s="53"/>
      <c r="Z126" s="53"/>
      <c r="AA126" s="53"/>
      <c r="AB126" s="53"/>
      <c r="AC126" s="53"/>
      <c r="AD126" s="53"/>
      <c r="AE126" s="53"/>
      <c r="AF126" s="53"/>
    </row>
    <row r="127" spans="4:32" ht="15" x14ac:dyDescent="0.2">
      <c r="D127" s="49">
        <v>86</v>
      </c>
      <c r="E127" s="53"/>
      <c r="F127" s="53"/>
      <c r="G127" s="53"/>
      <c r="H127" s="53"/>
      <c r="I127" s="53"/>
      <c r="J127" s="53"/>
      <c r="K127" s="53"/>
      <c r="L127" s="53"/>
      <c r="M127" s="53"/>
      <c r="N127" s="53"/>
      <c r="O127" s="53"/>
      <c r="P127" s="53"/>
      <c r="Q127" s="53"/>
      <c r="R127" s="53"/>
      <c r="S127" s="53"/>
      <c r="T127" s="53"/>
      <c r="U127" s="53"/>
      <c r="V127" s="53"/>
      <c r="W127" s="53"/>
      <c r="X127" s="53"/>
      <c r="Y127" s="53"/>
      <c r="Z127" s="53"/>
      <c r="AA127" s="53"/>
      <c r="AB127" s="53"/>
      <c r="AC127" s="53"/>
      <c r="AD127" s="53"/>
      <c r="AE127" s="53"/>
      <c r="AF127" s="53"/>
    </row>
    <row r="128" spans="4:32" ht="15" x14ac:dyDescent="0.2">
      <c r="D128" s="49">
        <v>87</v>
      </c>
      <c r="E128" s="53"/>
      <c r="F128" s="53"/>
      <c r="G128" s="53"/>
      <c r="H128" s="53"/>
      <c r="I128" s="53"/>
      <c r="J128" s="53"/>
      <c r="K128" s="53"/>
      <c r="L128" s="53"/>
      <c r="M128" s="53"/>
      <c r="N128" s="53"/>
      <c r="O128" s="53"/>
      <c r="P128" s="53"/>
      <c r="Q128" s="53"/>
      <c r="R128" s="53"/>
      <c r="S128" s="53"/>
      <c r="T128" s="53"/>
      <c r="U128" s="53"/>
      <c r="V128" s="53"/>
      <c r="W128" s="53"/>
      <c r="X128" s="53"/>
      <c r="Y128" s="53"/>
      <c r="Z128" s="53"/>
      <c r="AA128" s="53"/>
      <c r="AB128" s="53"/>
      <c r="AC128" s="53"/>
      <c r="AD128" s="53"/>
      <c r="AE128" s="53"/>
      <c r="AF128" s="53"/>
    </row>
    <row r="129" spans="4:32" ht="15" x14ac:dyDescent="0.2">
      <c r="D129" s="49">
        <v>88</v>
      </c>
      <c r="E129" s="53"/>
      <c r="F129" s="53"/>
      <c r="G129" s="53"/>
      <c r="H129" s="53"/>
      <c r="I129" s="53"/>
      <c r="J129" s="53"/>
      <c r="K129" s="53"/>
      <c r="L129" s="53"/>
      <c r="M129" s="53"/>
      <c r="N129" s="53"/>
      <c r="O129" s="53"/>
      <c r="P129" s="53"/>
      <c r="Q129" s="53"/>
      <c r="R129" s="53"/>
      <c r="S129" s="53"/>
      <c r="T129" s="53"/>
      <c r="U129" s="53"/>
      <c r="V129" s="53"/>
      <c r="W129" s="53"/>
      <c r="X129" s="53"/>
      <c r="Y129" s="53"/>
      <c r="Z129" s="53"/>
      <c r="AA129" s="53"/>
      <c r="AB129" s="53"/>
      <c r="AC129" s="53"/>
      <c r="AD129" s="53"/>
      <c r="AE129" s="53"/>
      <c r="AF129" s="53"/>
    </row>
    <row r="130" spans="4:32" ht="15" x14ac:dyDescent="0.2">
      <c r="D130" s="49">
        <v>89</v>
      </c>
      <c r="E130" s="53"/>
      <c r="F130" s="53"/>
      <c r="G130" s="53"/>
      <c r="H130" s="53"/>
      <c r="I130" s="53"/>
      <c r="J130" s="53"/>
      <c r="K130" s="53"/>
      <c r="L130" s="53"/>
      <c r="M130" s="53"/>
      <c r="N130" s="53"/>
      <c r="O130" s="53"/>
      <c r="P130" s="53"/>
      <c r="Q130" s="53"/>
      <c r="R130" s="53"/>
      <c r="S130" s="53"/>
      <c r="T130" s="53"/>
      <c r="U130" s="53"/>
      <c r="V130" s="53"/>
      <c r="W130" s="53"/>
      <c r="X130" s="53"/>
      <c r="Y130" s="53"/>
      <c r="Z130" s="53"/>
      <c r="AA130" s="53"/>
      <c r="AB130" s="53"/>
      <c r="AC130" s="53"/>
      <c r="AD130" s="53"/>
      <c r="AE130" s="53"/>
      <c r="AF130" s="53"/>
    </row>
    <row r="131" spans="4:32" ht="15" x14ac:dyDescent="0.2">
      <c r="D131" s="49">
        <v>90</v>
      </c>
      <c r="E131" s="53"/>
      <c r="F131" s="53"/>
      <c r="G131" s="53"/>
      <c r="H131" s="53"/>
      <c r="I131" s="53"/>
      <c r="J131" s="53"/>
      <c r="K131" s="53"/>
      <c r="L131" s="53"/>
      <c r="M131" s="53"/>
      <c r="N131" s="53"/>
      <c r="O131" s="53"/>
      <c r="P131" s="53"/>
      <c r="Q131" s="53"/>
      <c r="R131" s="53"/>
      <c r="S131" s="53"/>
      <c r="T131" s="53"/>
      <c r="U131" s="53"/>
      <c r="V131" s="53"/>
      <c r="W131" s="53"/>
      <c r="X131" s="53"/>
      <c r="Y131" s="53"/>
      <c r="Z131" s="53"/>
      <c r="AA131" s="53"/>
      <c r="AB131" s="53"/>
      <c r="AC131" s="53"/>
      <c r="AD131" s="53"/>
      <c r="AE131" s="53"/>
      <c r="AF131" s="53"/>
    </row>
    <row r="132" spans="4:32" ht="15" x14ac:dyDescent="0.2">
      <c r="D132" s="49">
        <v>91</v>
      </c>
      <c r="E132" s="53"/>
      <c r="F132" s="53"/>
      <c r="G132" s="53"/>
      <c r="H132" s="53"/>
      <c r="I132" s="53"/>
      <c r="J132" s="53"/>
      <c r="K132" s="53"/>
      <c r="L132" s="53"/>
      <c r="M132" s="53"/>
      <c r="N132" s="53"/>
      <c r="O132" s="53"/>
      <c r="P132" s="53"/>
      <c r="Q132" s="53"/>
      <c r="R132" s="53"/>
      <c r="S132" s="53"/>
      <c r="T132" s="53"/>
      <c r="U132" s="53"/>
      <c r="V132" s="53"/>
      <c r="W132" s="53"/>
      <c r="X132" s="53"/>
      <c r="Y132" s="53"/>
      <c r="Z132" s="53"/>
      <c r="AA132" s="53"/>
      <c r="AB132" s="53"/>
      <c r="AC132" s="53"/>
      <c r="AD132" s="53"/>
      <c r="AE132" s="53"/>
      <c r="AF132" s="53"/>
    </row>
    <row r="133" spans="4:32" ht="15" x14ac:dyDescent="0.2">
      <c r="D133" s="49">
        <v>92</v>
      </c>
      <c r="E133" s="53"/>
      <c r="F133" s="53"/>
      <c r="G133" s="53"/>
      <c r="H133" s="53"/>
      <c r="I133" s="53"/>
      <c r="J133" s="53"/>
      <c r="K133" s="53"/>
      <c r="L133" s="53"/>
      <c r="M133" s="53"/>
      <c r="N133" s="53"/>
      <c r="O133" s="53"/>
      <c r="P133" s="53"/>
      <c r="Q133" s="53"/>
      <c r="R133" s="53"/>
      <c r="S133" s="53"/>
      <c r="T133" s="53"/>
      <c r="U133" s="53"/>
      <c r="V133" s="53"/>
      <c r="W133" s="53"/>
      <c r="X133" s="53"/>
      <c r="Y133" s="53"/>
      <c r="Z133" s="53"/>
      <c r="AA133" s="53"/>
      <c r="AB133" s="53"/>
      <c r="AC133" s="53"/>
      <c r="AD133" s="53"/>
      <c r="AE133" s="53"/>
      <c r="AF133" s="53"/>
    </row>
    <row r="134" spans="4:32" ht="15" x14ac:dyDescent="0.2">
      <c r="D134" s="49">
        <v>93</v>
      </c>
      <c r="E134" s="53"/>
      <c r="F134" s="53"/>
      <c r="G134" s="53"/>
      <c r="H134" s="53"/>
      <c r="I134" s="53"/>
      <c r="J134" s="53"/>
      <c r="K134" s="53"/>
      <c r="L134" s="53"/>
      <c r="M134" s="53"/>
      <c r="N134" s="53"/>
      <c r="O134" s="53"/>
      <c r="P134" s="53"/>
      <c r="Q134" s="53"/>
      <c r="R134" s="53"/>
      <c r="S134" s="53"/>
      <c r="T134" s="53"/>
      <c r="U134" s="53"/>
      <c r="V134" s="53"/>
      <c r="W134" s="53"/>
      <c r="X134" s="53"/>
      <c r="Y134" s="53"/>
      <c r="Z134" s="53"/>
      <c r="AA134" s="53"/>
      <c r="AB134" s="53"/>
      <c r="AC134" s="53"/>
      <c r="AD134" s="53"/>
      <c r="AE134" s="53"/>
      <c r="AF134" s="53"/>
    </row>
    <row r="135" spans="4:32" ht="15" x14ac:dyDescent="0.2">
      <c r="D135" s="49">
        <v>94</v>
      </c>
      <c r="E135" s="53"/>
      <c r="F135" s="53"/>
      <c r="G135" s="53"/>
      <c r="H135" s="53"/>
      <c r="I135" s="53"/>
      <c r="J135" s="53"/>
      <c r="K135" s="53"/>
      <c r="L135" s="53"/>
      <c r="M135" s="53"/>
      <c r="N135" s="53"/>
      <c r="O135" s="53"/>
      <c r="P135" s="53"/>
      <c r="Q135" s="53"/>
      <c r="R135" s="53"/>
      <c r="S135" s="53"/>
      <c r="T135" s="53"/>
      <c r="U135" s="53"/>
      <c r="V135" s="53"/>
      <c r="W135" s="53"/>
      <c r="X135" s="53"/>
      <c r="Y135" s="53"/>
      <c r="Z135" s="53"/>
      <c r="AA135" s="53"/>
      <c r="AB135" s="53"/>
      <c r="AC135" s="53"/>
      <c r="AD135" s="53"/>
      <c r="AE135" s="53"/>
      <c r="AF135" s="53"/>
    </row>
    <row r="136" spans="4:32" ht="15" x14ac:dyDescent="0.2">
      <c r="D136" s="49">
        <v>95</v>
      </c>
      <c r="E136" s="53"/>
      <c r="F136" s="53"/>
      <c r="G136" s="53"/>
      <c r="H136" s="53"/>
      <c r="I136" s="53"/>
      <c r="J136" s="53"/>
      <c r="K136" s="53"/>
      <c r="L136" s="53"/>
      <c r="M136" s="53"/>
      <c r="N136" s="53"/>
      <c r="O136" s="53"/>
      <c r="P136" s="53"/>
      <c r="Q136" s="53"/>
      <c r="R136" s="53"/>
      <c r="S136" s="53"/>
      <c r="T136" s="53"/>
      <c r="U136" s="53"/>
      <c r="V136" s="53"/>
      <c r="W136" s="53"/>
      <c r="X136" s="53"/>
      <c r="Y136" s="53"/>
      <c r="Z136" s="53"/>
      <c r="AA136" s="53"/>
      <c r="AB136" s="53"/>
      <c r="AC136" s="53"/>
      <c r="AD136" s="53"/>
      <c r="AE136" s="53"/>
      <c r="AF136" s="53"/>
    </row>
    <row r="137" spans="4:32" ht="15" x14ac:dyDescent="0.2">
      <c r="D137" s="49">
        <v>96</v>
      </c>
      <c r="E137" s="53"/>
      <c r="F137" s="53"/>
      <c r="G137" s="53"/>
      <c r="H137" s="53"/>
      <c r="I137" s="53"/>
      <c r="J137" s="53"/>
      <c r="K137" s="53"/>
      <c r="L137" s="53"/>
      <c r="M137" s="53"/>
      <c r="N137" s="53"/>
      <c r="O137" s="53"/>
      <c r="P137" s="53"/>
      <c r="Q137" s="53"/>
      <c r="R137" s="53"/>
      <c r="S137" s="53"/>
      <c r="T137" s="53"/>
      <c r="U137" s="53"/>
      <c r="V137" s="53"/>
      <c r="W137" s="53"/>
      <c r="X137" s="53"/>
      <c r="Y137" s="53"/>
      <c r="Z137" s="53"/>
      <c r="AA137" s="53"/>
      <c r="AB137" s="53"/>
      <c r="AC137" s="53"/>
      <c r="AD137" s="53"/>
      <c r="AE137" s="53"/>
      <c r="AF137" s="53"/>
    </row>
    <row r="138" spans="4:32" ht="15" x14ac:dyDescent="0.2">
      <c r="D138" s="49">
        <v>97</v>
      </c>
      <c r="E138" s="53"/>
      <c r="F138" s="53"/>
      <c r="G138" s="53"/>
      <c r="H138" s="53"/>
      <c r="I138" s="53"/>
      <c r="J138" s="53"/>
      <c r="K138" s="53"/>
      <c r="L138" s="53"/>
      <c r="M138" s="53"/>
      <c r="N138" s="53"/>
      <c r="O138" s="53"/>
      <c r="P138" s="53"/>
      <c r="Q138" s="53"/>
      <c r="R138" s="53"/>
      <c r="S138" s="53"/>
      <c r="T138" s="53"/>
      <c r="U138" s="53"/>
      <c r="V138" s="53"/>
      <c r="W138" s="53"/>
      <c r="X138" s="53"/>
      <c r="Y138" s="53"/>
      <c r="Z138" s="53"/>
      <c r="AA138" s="53"/>
      <c r="AB138" s="53"/>
      <c r="AC138" s="53"/>
      <c r="AD138" s="53"/>
      <c r="AE138" s="53"/>
      <c r="AF138" s="53"/>
    </row>
    <row r="139" spans="4:32" ht="15" x14ac:dyDescent="0.2">
      <c r="D139" s="49">
        <v>98</v>
      </c>
      <c r="E139" s="53"/>
      <c r="F139" s="53"/>
      <c r="G139" s="53"/>
      <c r="H139" s="53"/>
      <c r="I139" s="53"/>
      <c r="J139" s="53"/>
      <c r="K139" s="53"/>
      <c r="L139" s="53"/>
      <c r="M139" s="53"/>
      <c r="N139" s="53"/>
      <c r="O139" s="53"/>
      <c r="P139" s="53"/>
      <c r="Q139" s="53"/>
      <c r="R139" s="53"/>
      <c r="S139" s="53"/>
      <c r="T139" s="53"/>
      <c r="U139" s="53"/>
      <c r="V139" s="53"/>
      <c r="W139" s="53"/>
      <c r="X139" s="53"/>
      <c r="Y139" s="53"/>
      <c r="Z139" s="53"/>
      <c r="AA139" s="53"/>
      <c r="AB139" s="53"/>
      <c r="AC139" s="53"/>
      <c r="AD139" s="53"/>
      <c r="AE139" s="53"/>
      <c r="AF139" s="53"/>
    </row>
    <row r="140" spans="4:32" ht="15" x14ac:dyDescent="0.2">
      <c r="D140" s="49">
        <v>99</v>
      </c>
      <c r="E140" s="53"/>
      <c r="F140" s="53"/>
      <c r="G140" s="53"/>
      <c r="H140" s="53"/>
      <c r="I140" s="53"/>
      <c r="J140" s="53"/>
      <c r="K140" s="53"/>
      <c r="L140" s="53"/>
      <c r="M140" s="53"/>
      <c r="N140" s="53"/>
      <c r="O140" s="53"/>
      <c r="P140" s="53"/>
      <c r="Q140" s="53"/>
      <c r="R140" s="53"/>
      <c r="S140" s="53"/>
      <c r="T140" s="53"/>
      <c r="U140" s="53"/>
      <c r="V140" s="53"/>
      <c r="W140" s="53"/>
      <c r="X140" s="53"/>
      <c r="Y140" s="53"/>
      <c r="Z140" s="53"/>
      <c r="AA140" s="53"/>
      <c r="AB140" s="53"/>
      <c r="AC140" s="53"/>
      <c r="AD140" s="53"/>
      <c r="AE140" s="53"/>
      <c r="AF140" s="53"/>
    </row>
    <row r="141" spans="4:32" ht="15" x14ac:dyDescent="0.2">
      <c r="D141" s="49">
        <v>100</v>
      </c>
      <c r="E141" s="53"/>
      <c r="F141" s="53"/>
      <c r="G141" s="53"/>
      <c r="H141" s="53"/>
      <c r="I141" s="53"/>
      <c r="J141" s="53"/>
      <c r="K141" s="53"/>
      <c r="L141" s="53"/>
      <c r="M141" s="53"/>
      <c r="N141" s="53"/>
      <c r="O141" s="53"/>
      <c r="P141" s="53"/>
      <c r="Q141" s="53"/>
      <c r="R141" s="53"/>
      <c r="S141" s="53"/>
      <c r="T141" s="53"/>
      <c r="U141" s="53"/>
      <c r="V141" s="53"/>
      <c r="W141" s="53"/>
      <c r="X141" s="53"/>
      <c r="Y141" s="53"/>
      <c r="Z141" s="53"/>
      <c r="AA141" s="53"/>
      <c r="AB141" s="53"/>
      <c r="AC141" s="53"/>
      <c r="AD141" s="53"/>
      <c r="AE141" s="53"/>
      <c r="AF141" s="53"/>
    </row>
    <row r="142" spans="4:32" ht="15" hidden="1" x14ac:dyDescent="0.2">
      <c r="D142" s="3"/>
      <c r="E142" s="39">
        <f>ROUND(E39*1.1, 3)</f>
        <v>0</v>
      </c>
      <c r="F142" s="39">
        <f t="shared" ref="F142:V142" si="16">ROUND(F39*1.1, 3)</f>
        <v>0</v>
      </c>
      <c r="G142" s="39">
        <f t="shared" si="16"/>
        <v>0</v>
      </c>
      <c r="H142" s="39">
        <f t="shared" si="16"/>
        <v>0</v>
      </c>
      <c r="I142" s="39">
        <f t="shared" si="16"/>
        <v>0</v>
      </c>
      <c r="J142" s="39">
        <f t="shared" si="16"/>
        <v>0</v>
      </c>
      <c r="K142" s="39">
        <f t="shared" si="16"/>
        <v>0</v>
      </c>
      <c r="L142" s="39">
        <f t="shared" si="16"/>
        <v>0</v>
      </c>
      <c r="M142" s="39">
        <f t="shared" si="16"/>
        <v>0</v>
      </c>
      <c r="N142" s="39">
        <f t="shared" si="16"/>
        <v>0</v>
      </c>
      <c r="O142" s="39">
        <f t="shared" si="16"/>
        <v>0</v>
      </c>
      <c r="P142" s="39">
        <f t="shared" si="16"/>
        <v>0</v>
      </c>
      <c r="Q142" s="39">
        <f t="shared" si="16"/>
        <v>0</v>
      </c>
      <c r="R142" s="39">
        <f t="shared" si="16"/>
        <v>0</v>
      </c>
      <c r="S142" s="39">
        <f t="shared" si="16"/>
        <v>0</v>
      </c>
      <c r="T142" s="39">
        <f t="shared" si="16"/>
        <v>0</v>
      </c>
      <c r="U142" s="39"/>
      <c r="V142" s="39">
        <f t="shared" si="16"/>
        <v>0</v>
      </c>
      <c r="W142" s="39">
        <f t="shared" ref="W142:AF142" si="17">ROUND(W39*1.1, 3)</f>
        <v>0</v>
      </c>
      <c r="X142" s="39">
        <f t="shared" si="17"/>
        <v>0</v>
      </c>
      <c r="Y142" s="39">
        <f t="shared" si="17"/>
        <v>0</v>
      </c>
      <c r="Z142" s="39">
        <f t="shared" si="17"/>
        <v>0</v>
      </c>
      <c r="AA142" s="39">
        <f t="shared" si="17"/>
        <v>0</v>
      </c>
      <c r="AB142" s="39">
        <f t="shared" si="17"/>
        <v>0</v>
      </c>
      <c r="AC142" s="39">
        <f t="shared" si="17"/>
        <v>0</v>
      </c>
      <c r="AD142" s="39">
        <f t="shared" si="17"/>
        <v>0</v>
      </c>
      <c r="AE142" s="39">
        <f t="shared" si="17"/>
        <v>0</v>
      </c>
      <c r="AF142" s="39">
        <f t="shared" si="17"/>
        <v>0</v>
      </c>
    </row>
    <row r="143" spans="4:32" ht="15" hidden="1" x14ac:dyDescent="0.2">
      <c r="D143" s="3"/>
      <c r="E143" s="39">
        <f>ROUND(E39*0.9, 3)</f>
        <v>0</v>
      </c>
      <c r="F143" s="39">
        <f t="shared" ref="F143:V143" si="18">ROUND(F39*0.9, 3)</f>
        <v>0</v>
      </c>
      <c r="G143" s="39">
        <f t="shared" si="18"/>
        <v>0</v>
      </c>
      <c r="H143" s="39">
        <f t="shared" si="18"/>
        <v>0</v>
      </c>
      <c r="I143" s="39">
        <f t="shared" si="18"/>
        <v>0</v>
      </c>
      <c r="J143" s="39">
        <f t="shared" si="18"/>
        <v>0</v>
      </c>
      <c r="K143" s="39">
        <f t="shared" si="18"/>
        <v>0</v>
      </c>
      <c r="L143" s="39">
        <f t="shared" si="18"/>
        <v>0</v>
      </c>
      <c r="M143" s="39">
        <f t="shared" si="18"/>
        <v>0</v>
      </c>
      <c r="N143" s="39">
        <f t="shared" si="18"/>
        <v>0</v>
      </c>
      <c r="O143" s="39">
        <f t="shared" si="18"/>
        <v>0</v>
      </c>
      <c r="P143" s="39">
        <f t="shared" si="18"/>
        <v>0</v>
      </c>
      <c r="Q143" s="39">
        <f t="shared" si="18"/>
        <v>0</v>
      </c>
      <c r="R143" s="39">
        <f t="shared" si="18"/>
        <v>0</v>
      </c>
      <c r="S143" s="39">
        <f t="shared" si="18"/>
        <v>0</v>
      </c>
      <c r="T143" s="39">
        <f t="shared" si="18"/>
        <v>0</v>
      </c>
      <c r="U143" s="39"/>
      <c r="V143" s="39">
        <f t="shared" si="18"/>
        <v>0</v>
      </c>
      <c r="W143" s="39">
        <f t="shared" ref="W143:AF143" si="19">ROUND(W39*0.9, 3)</f>
        <v>0</v>
      </c>
      <c r="X143" s="39">
        <f t="shared" si="19"/>
        <v>0</v>
      </c>
      <c r="Y143" s="39">
        <f t="shared" si="19"/>
        <v>0</v>
      </c>
      <c r="Z143" s="39">
        <f t="shared" si="19"/>
        <v>0</v>
      </c>
      <c r="AA143" s="39">
        <f t="shared" si="19"/>
        <v>0</v>
      </c>
      <c r="AB143" s="39">
        <f t="shared" si="19"/>
        <v>0</v>
      </c>
      <c r="AC143" s="39">
        <f t="shared" si="19"/>
        <v>0</v>
      </c>
      <c r="AD143" s="39">
        <f t="shared" si="19"/>
        <v>0</v>
      </c>
      <c r="AE143" s="39">
        <f t="shared" si="19"/>
        <v>0</v>
      </c>
      <c r="AF143" s="39">
        <f t="shared" si="19"/>
        <v>0</v>
      </c>
    </row>
    <row r="144" spans="4:32" ht="15" hidden="1" x14ac:dyDescent="0.2">
      <c r="D144" s="3"/>
      <c r="E144" s="39">
        <f>COUNTIF(E42:E141, "&gt;"&amp;E142)+COUNTIF(E42:E141, "&lt;"&amp;E143)</f>
        <v>0</v>
      </c>
      <c r="F144" s="39">
        <f t="shared" ref="F144:V144" si="20">COUNTIF(F42:F141, "&gt;"&amp;F142)+COUNTIF(F42:F141, "&lt;"&amp;F143)</f>
        <v>0</v>
      </c>
      <c r="G144" s="39">
        <f t="shared" si="20"/>
        <v>0</v>
      </c>
      <c r="H144" s="39">
        <f t="shared" si="20"/>
        <v>0</v>
      </c>
      <c r="I144" s="39">
        <f t="shared" si="20"/>
        <v>0</v>
      </c>
      <c r="J144" s="39">
        <f t="shared" si="20"/>
        <v>0</v>
      </c>
      <c r="K144" s="39">
        <f t="shared" si="20"/>
        <v>0</v>
      </c>
      <c r="L144" s="39">
        <f t="shared" si="20"/>
        <v>0</v>
      </c>
      <c r="M144" s="39">
        <f t="shared" si="20"/>
        <v>0</v>
      </c>
      <c r="N144" s="39">
        <f t="shared" si="20"/>
        <v>0</v>
      </c>
      <c r="O144" s="39">
        <f t="shared" si="20"/>
        <v>0</v>
      </c>
      <c r="P144" s="39">
        <f t="shared" si="20"/>
        <v>0</v>
      </c>
      <c r="Q144" s="39">
        <f t="shared" si="20"/>
        <v>0</v>
      </c>
      <c r="R144" s="39">
        <f t="shared" si="20"/>
        <v>0</v>
      </c>
      <c r="S144" s="39">
        <f t="shared" si="20"/>
        <v>0</v>
      </c>
      <c r="T144" s="39">
        <f t="shared" si="20"/>
        <v>0</v>
      </c>
      <c r="U144" s="39"/>
      <c r="V144" s="39">
        <f t="shared" si="20"/>
        <v>0</v>
      </c>
      <c r="W144" s="39">
        <f t="shared" ref="W144:AF144" si="21">COUNTIF(W42:W141, "&gt;"&amp;W142)+COUNTIF(W42:W141, "&lt;"&amp;W143)</f>
        <v>0</v>
      </c>
      <c r="X144" s="39">
        <f t="shared" si="21"/>
        <v>0</v>
      </c>
      <c r="Y144" s="39">
        <f t="shared" si="21"/>
        <v>0</v>
      </c>
      <c r="Z144" s="39">
        <f t="shared" si="21"/>
        <v>0</v>
      </c>
      <c r="AA144" s="39">
        <f t="shared" si="21"/>
        <v>0</v>
      </c>
      <c r="AB144" s="39">
        <f t="shared" si="21"/>
        <v>0</v>
      </c>
      <c r="AC144" s="39">
        <f t="shared" si="21"/>
        <v>0</v>
      </c>
      <c r="AD144" s="39">
        <f t="shared" si="21"/>
        <v>0</v>
      </c>
      <c r="AE144" s="39">
        <f t="shared" si="21"/>
        <v>0</v>
      </c>
      <c r="AF144" s="39">
        <f t="shared" si="21"/>
        <v>0</v>
      </c>
    </row>
  </sheetData>
  <mergeCells count="1">
    <mergeCell ref="D36:X36"/>
  </mergeCells>
  <conditionalFormatting sqref="E42:E141">
    <cfRule type="cellIs" dxfId="64" priority="75" operator="lessThan">
      <formula>$E$39*0.9</formula>
    </cfRule>
    <cfRule type="cellIs" dxfId="63" priority="76" operator="greaterThan">
      <formula>$E$39*1.1</formula>
    </cfRule>
  </conditionalFormatting>
  <conditionalFormatting sqref="F42:F141">
    <cfRule type="cellIs" dxfId="62" priority="73" operator="lessThan">
      <formula>$F$143</formula>
    </cfRule>
    <cfRule type="cellIs" dxfId="61" priority="74" operator="greaterThan">
      <formula>$F$142</formula>
    </cfRule>
  </conditionalFormatting>
  <conditionalFormatting sqref="G42:G141">
    <cfRule type="cellIs" dxfId="60" priority="71" operator="lessThan">
      <formula>$G$143</formula>
    </cfRule>
    <cfRule type="cellIs" dxfId="59" priority="72" operator="greaterThan">
      <formula>$G$142</formula>
    </cfRule>
  </conditionalFormatting>
  <conditionalFormatting sqref="H42:H141">
    <cfRule type="cellIs" dxfId="58" priority="69" operator="lessThan">
      <formula>$H$143</formula>
    </cfRule>
    <cfRule type="cellIs" dxfId="57" priority="70" operator="greaterThan">
      <formula>$H$142</formula>
    </cfRule>
  </conditionalFormatting>
  <conditionalFormatting sqref="I42:I141">
    <cfRule type="cellIs" dxfId="56" priority="67" operator="lessThan">
      <formula>$I$143</formula>
    </cfRule>
    <cfRule type="cellIs" dxfId="55" priority="68" operator="greaterThan">
      <formula>$I$142</formula>
    </cfRule>
  </conditionalFormatting>
  <conditionalFormatting sqref="J42:J141">
    <cfRule type="cellIs" dxfId="54" priority="65" operator="lessThan">
      <formula>$J$143</formula>
    </cfRule>
    <cfRule type="cellIs" dxfId="53" priority="66" operator="greaterThan">
      <formula>$J$142</formula>
    </cfRule>
  </conditionalFormatting>
  <conditionalFormatting sqref="K42:K141">
    <cfRule type="cellIs" dxfId="52" priority="63" operator="lessThan">
      <formula>$K$143</formula>
    </cfRule>
    <cfRule type="cellIs" dxfId="51" priority="64" operator="greaterThan">
      <formula>$K$142</formula>
    </cfRule>
  </conditionalFormatting>
  <conditionalFormatting sqref="L42:L141">
    <cfRule type="cellIs" dxfId="50" priority="61" operator="lessThan">
      <formula>$L$143</formula>
    </cfRule>
    <cfRule type="cellIs" dxfId="49" priority="62" operator="greaterThan">
      <formula>$L$142</formula>
    </cfRule>
  </conditionalFormatting>
  <conditionalFormatting sqref="M42:M141">
    <cfRule type="cellIs" dxfId="48" priority="59" operator="lessThan">
      <formula>$M$143</formula>
    </cfRule>
    <cfRule type="cellIs" dxfId="47" priority="60" operator="greaterThan">
      <formula>$M$142</formula>
    </cfRule>
  </conditionalFormatting>
  <conditionalFormatting sqref="N42:N141">
    <cfRule type="cellIs" dxfId="46" priority="57" operator="lessThan">
      <formula>$N$143</formula>
    </cfRule>
    <cfRule type="cellIs" dxfId="45" priority="58" operator="greaterThan">
      <formula>$N$142</formula>
    </cfRule>
  </conditionalFormatting>
  <conditionalFormatting sqref="O42:O141">
    <cfRule type="cellIs" dxfId="44" priority="55" operator="lessThan">
      <formula>$O$143</formula>
    </cfRule>
    <cfRule type="cellIs" dxfId="43" priority="56" operator="greaterThan">
      <formula>$O$142</formula>
    </cfRule>
  </conditionalFormatting>
  <conditionalFormatting sqref="P42:P141">
    <cfRule type="cellIs" dxfId="42" priority="53" operator="lessThan">
      <formula>$P$143</formula>
    </cfRule>
    <cfRule type="cellIs" dxfId="41" priority="54" operator="greaterThan">
      <formula>$P$142</formula>
    </cfRule>
  </conditionalFormatting>
  <conditionalFormatting sqref="Q42:Q141">
    <cfRule type="cellIs" dxfId="40" priority="51" operator="lessThan">
      <formula>$Q$143</formula>
    </cfRule>
    <cfRule type="cellIs" dxfId="39" priority="52" operator="greaterThan">
      <formula>$Q$142</formula>
    </cfRule>
  </conditionalFormatting>
  <conditionalFormatting sqref="R42:R141">
    <cfRule type="cellIs" dxfId="38" priority="49" operator="lessThan">
      <formula>$R$143</formula>
    </cfRule>
    <cfRule type="cellIs" dxfId="37" priority="50" operator="greaterThan">
      <formula>$R$142</formula>
    </cfRule>
  </conditionalFormatting>
  <conditionalFormatting sqref="S42:S141">
    <cfRule type="cellIs" dxfId="36" priority="47" operator="lessThan">
      <formula>$S$143</formula>
    </cfRule>
    <cfRule type="cellIs" dxfId="35" priority="48" operator="greaterThan">
      <formula>$S$142</formula>
    </cfRule>
  </conditionalFormatting>
  <conditionalFormatting sqref="T42:U141">
    <cfRule type="cellIs" dxfId="34" priority="45" operator="lessThan">
      <formula>$T$143</formula>
    </cfRule>
    <cfRule type="cellIs" dxfId="33" priority="46" operator="greaterThan">
      <formula>$T$142</formula>
    </cfRule>
  </conditionalFormatting>
  <conditionalFormatting sqref="V42:V141">
    <cfRule type="cellIs" dxfId="32" priority="43" operator="lessThan">
      <formula>$V$143</formula>
    </cfRule>
    <cfRule type="cellIs" dxfId="31" priority="44" operator="greaterThan">
      <formula>$V$142</formula>
    </cfRule>
  </conditionalFormatting>
  <conditionalFormatting sqref="E42:V141">
    <cfRule type="cellIs" dxfId="30" priority="40" operator="equal">
      <formula>0</formula>
    </cfRule>
  </conditionalFormatting>
  <conditionalFormatting sqref="W42:W141">
    <cfRule type="cellIs" dxfId="29" priority="38" operator="lessThan">
      <formula>$V$143</formula>
    </cfRule>
    <cfRule type="cellIs" dxfId="28" priority="39" operator="greaterThan">
      <formula>$V$142</formula>
    </cfRule>
  </conditionalFormatting>
  <conditionalFormatting sqref="W42:W141">
    <cfRule type="cellIs" dxfId="27" priority="37" operator="equal">
      <formula>0</formula>
    </cfRule>
  </conditionalFormatting>
  <conditionalFormatting sqref="X42:X141">
    <cfRule type="cellIs" dxfId="26" priority="35" operator="lessThan">
      <formula>$V$143</formula>
    </cfRule>
    <cfRule type="cellIs" dxfId="25" priority="36" operator="greaterThan">
      <formula>$V$142</formula>
    </cfRule>
  </conditionalFormatting>
  <conditionalFormatting sqref="X42:X141">
    <cfRule type="cellIs" dxfId="24" priority="34" operator="equal">
      <formula>0</formula>
    </cfRule>
  </conditionalFormatting>
  <conditionalFormatting sqref="Y42:Y141">
    <cfRule type="cellIs" dxfId="23" priority="32" operator="lessThan">
      <formula>$V$143</formula>
    </cfRule>
    <cfRule type="cellIs" dxfId="22" priority="33" operator="greaterThan">
      <formula>$V$142</formula>
    </cfRule>
  </conditionalFormatting>
  <conditionalFormatting sqref="Y42:Y141">
    <cfRule type="cellIs" dxfId="21" priority="31" operator="equal">
      <formula>0</formula>
    </cfRule>
  </conditionalFormatting>
  <conditionalFormatting sqref="Z42:Z141">
    <cfRule type="cellIs" dxfId="20" priority="29" operator="lessThan">
      <formula>$V$143</formula>
    </cfRule>
    <cfRule type="cellIs" dxfId="19" priority="30" operator="greaterThan">
      <formula>$V$142</formula>
    </cfRule>
  </conditionalFormatting>
  <conditionalFormatting sqref="Z42:Z141">
    <cfRule type="cellIs" dxfId="18" priority="28" operator="equal">
      <formula>0</formula>
    </cfRule>
  </conditionalFormatting>
  <conditionalFormatting sqref="AA42:AA141">
    <cfRule type="cellIs" dxfId="17" priority="26" operator="lessThan">
      <formula>$V$143</formula>
    </cfRule>
    <cfRule type="cellIs" dxfId="16" priority="27" operator="greaterThan">
      <formula>$V$142</formula>
    </cfRule>
  </conditionalFormatting>
  <conditionalFormatting sqref="AA42:AA141">
    <cfRule type="cellIs" dxfId="15" priority="25" operator="equal">
      <formula>0</formula>
    </cfRule>
  </conditionalFormatting>
  <conditionalFormatting sqref="AB42:AB141">
    <cfRule type="cellIs" dxfId="14" priority="23" operator="lessThan">
      <formula>$V$143</formula>
    </cfRule>
    <cfRule type="cellIs" dxfId="13" priority="24" operator="greaterThan">
      <formula>$V$142</formula>
    </cfRule>
  </conditionalFormatting>
  <conditionalFormatting sqref="AB42:AB141">
    <cfRule type="cellIs" dxfId="12" priority="22" operator="equal">
      <formula>0</formula>
    </cfRule>
  </conditionalFormatting>
  <conditionalFormatting sqref="AC42:AC141">
    <cfRule type="cellIs" dxfId="11" priority="20" operator="lessThan">
      <formula>$V$143</formula>
    </cfRule>
    <cfRule type="cellIs" dxfId="10" priority="21" operator="greaterThan">
      <formula>$V$142</formula>
    </cfRule>
  </conditionalFormatting>
  <conditionalFormatting sqref="AC42:AC141">
    <cfRule type="cellIs" dxfId="9" priority="19" operator="equal">
      <formula>0</formula>
    </cfRule>
  </conditionalFormatting>
  <conditionalFormatting sqref="AD42:AD141">
    <cfRule type="cellIs" dxfId="8" priority="17" operator="lessThan">
      <formula>$V$143</formula>
    </cfRule>
    <cfRule type="cellIs" dxfId="7" priority="18" operator="greaterThan">
      <formula>$V$142</formula>
    </cfRule>
  </conditionalFormatting>
  <conditionalFormatting sqref="AD42:AD141">
    <cfRule type="cellIs" dxfId="6" priority="16" operator="equal">
      <formula>0</formula>
    </cfRule>
  </conditionalFormatting>
  <conditionalFormatting sqref="AE42:AE141">
    <cfRule type="cellIs" dxfId="5" priority="14" operator="lessThan">
      <formula>$V$143</formula>
    </cfRule>
    <cfRule type="cellIs" dxfId="4" priority="15" operator="greaterThan">
      <formula>$V$142</formula>
    </cfRule>
  </conditionalFormatting>
  <conditionalFormatting sqref="AE42:AE141">
    <cfRule type="cellIs" dxfId="3" priority="13" operator="equal">
      <formula>0</formula>
    </cfRule>
  </conditionalFormatting>
  <conditionalFormatting sqref="AF42:AF141">
    <cfRule type="cellIs" dxfId="2" priority="11" operator="lessThan">
      <formula>$V$143</formula>
    </cfRule>
    <cfRule type="cellIs" dxfId="1" priority="12" operator="greaterThan">
      <formula>$V$142</formula>
    </cfRule>
  </conditionalFormatting>
  <conditionalFormatting sqref="AF42:AF141">
    <cfRule type="cellIs" dxfId="0" priority="10" operator="equal">
      <formula>0</formula>
    </cfRule>
  </conditionalFormatting>
  <dataValidations count="1">
    <dataValidation type="decimal" allowBlank="1" showInputMessage="1" showErrorMessage="1" errorTitle="Body weight entry" error="Please enter body weights in kg units_x000a_" sqref="E42:AF141" xr:uid="{00000000-0002-0000-0E00-000000000000}">
      <formula1>0</formula1>
      <formula2>10</formula2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PC Unif.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Jessie Phillips</dc:creator>
  <cp:lastModifiedBy>Jessie Phillips</cp:lastModifiedBy>
  <cp:lastPrinted>2010-08-10T20:06:10Z</cp:lastPrinted>
  <dcterms:created xsi:type="dcterms:W3CDTF">2006-10-23T12:47:54Z</dcterms:created>
  <dcterms:modified xsi:type="dcterms:W3CDTF">2020-03-02T20:57:38Z</dcterms:modified>
</cp:coreProperties>
</file>